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987" activeTab="3"/>
  </bookViews>
  <sheets>
    <sheet name="Apstiprinājuma lapa" sheetId="1" r:id="rId1"/>
    <sheet name="VTP1 Sabiedrība" sheetId="2" r:id="rId2"/>
    <sheet name="VTP2 Pārvalde" sheetId="3" r:id="rId3"/>
    <sheet name="VTP3 Vide" sheetId="4" r:id="rId4"/>
    <sheet name="VTP4 Infrastruktūra" sheetId="5" r:id="rId5"/>
    <sheet name="VTP5 Uzņēmējdarbības atbalsts" sheetId="6" r:id="rId6"/>
    <sheet name="VTP6 Tūrisms" sheetId="7" r:id="rId7"/>
    <sheet name="Pielikums" sheetId="8" r:id="rId8"/>
  </sheets>
  <definedNames>
    <definedName name="_xlnm.Print_Area" localSheetId="0">'Apstiprinājuma lapa'!$A$1:$H$25</definedName>
    <definedName name="_xlnm.Print_Area" localSheetId="7">'Pielikums'!$A$2:$P$41</definedName>
    <definedName name="_xlnm.Print_Area" localSheetId="1">'VTP1 Sabiedrība'!$A$2:$P$119</definedName>
    <definedName name="_xlnm.Print_Area" localSheetId="2">'VTP2 Pārvalde'!$A$2:$P$33</definedName>
    <definedName name="_xlnm.Print_Area" localSheetId="3">'VTP3 Vide'!$A$2:$P$71</definedName>
    <definedName name="_xlnm.Print_Area" localSheetId="4">'VTP4 Infrastruktūra'!$A$2:$P$68</definedName>
    <definedName name="_xlnm.Print_Area" localSheetId="5">'VTP5 Uzņēmējdarbības atbalsts'!$A$2:$P$23</definedName>
    <definedName name="_xlnm.Print_Area" localSheetId="6">'VTP6 Tūrisms'!$A$2:$P$27</definedName>
  </definedNames>
  <calcPr fullCalcOnLoad="1"/>
</workbook>
</file>

<file path=xl/sharedStrings.xml><?xml version="1.0" encoding="utf-8"?>
<sst xmlns="http://schemas.openxmlformats.org/spreadsheetml/2006/main" count="1727" uniqueCount="1170">
  <si>
    <t>Nr.p.k.</t>
  </si>
  <si>
    <t>Indikatīvā summa (EUR)</t>
  </si>
  <si>
    <t>Pašvaldības finansējums</t>
  </si>
  <si>
    <t>Cits finansējums</t>
  </si>
  <si>
    <t>VTP1 SABIEDRĪBA</t>
  </si>
  <si>
    <t>VTP2 PĀRVALDE</t>
  </si>
  <si>
    <t>A1.1.1.1.</t>
  </si>
  <si>
    <t>A1.1.1.2.</t>
  </si>
  <si>
    <t>A1.1.1.3.</t>
  </si>
  <si>
    <t>A1.1.2.1.</t>
  </si>
  <si>
    <t>A1.2.1.1.</t>
  </si>
  <si>
    <t>A1.2.1.2.</t>
  </si>
  <si>
    <t>A1.2.2.1.</t>
  </si>
  <si>
    <t>A2.1.1.1.</t>
  </si>
  <si>
    <t>A2.1.1.2.</t>
  </si>
  <si>
    <t>A2.1.2.1.</t>
  </si>
  <si>
    <t>A2.1.2.2.</t>
  </si>
  <si>
    <t>ES fondu un cits ārējais finansējums</t>
  </si>
  <si>
    <t>Uzsākšanas gads</t>
  </si>
  <si>
    <t>Realizācijas termiņš</t>
  </si>
  <si>
    <t>Projekta statuss (plānots/sagatavošanā; realizācijā, pabeigts)</t>
  </si>
  <si>
    <t>Valsts finansējums/
aizdevums</t>
  </si>
  <si>
    <t>RV1.1. IZGLĪTOTA SABIEDRĪBA</t>
  </si>
  <si>
    <t>A1.1.1.4.</t>
  </si>
  <si>
    <t>A1.1.1.5.</t>
  </si>
  <si>
    <t>Pirmsskolas un pamatizglītības pieejamības saglabāšana pēc iespējas tuvāk izglītojamo dzīvesvietai</t>
  </si>
  <si>
    <t>Skolēnu ar speciālām vajadzībām iekļaušanas izglītības iestādēs veicināšana, t.sk. izglītības iestāžu infrastruktūras pielāgošana un  atbalsta speciālistu pieejamības nodrošināšana</t>
  </si>
  <si>
    <t>Izglītības iestāžu attīstīšana par daudzfunkcionāliem centriem</t>
  </si>
  <si>
    <t>Neformālās un modulārās izglītības attīstīšana sadarbībā ar profesionālās izglītības iestādēm</t>
  </si>
  <si>
    <t>Profesionālās izglītības iespēju paplašināšana un attīstīšana, infrastruktūras modernizēšana</t>
  </si>
  <si>
    <t>Mūžizglītības aktivitāšu piedāvājuma paplašināšana un pilnveidošana</t>
  </si>
  <si>
    <t>Jauniešu integrācijas darba tirgū veicināšana un darba vidē balstītu apmācību attīstīšana</t>
  </si>
  <si>
    <t>Mācību iespēju sociālā riska grupām pilnveidošama un to iesaistes uzņēmējdarbības uzsākšanā sekmēšana</t>
  </si>
  <si>
    <t>RV1.2. AKTĪVA SABIEDRĪBA</t>
  </si>
  <si>
    <t>U1.2.1. Veicināt veselīgu dzīvesveidu</t>
  </si>
  <si>
    <t>Iedzīvotāju un nevalstisko organizāciju iniciatīvu atbalstīšana veselīga dzīvesveida veicināšanai</t>
  </si>
  <si>
    <t>Daudzveidīgu veselības veicinošu aktivitāšu īstenošana</t>
  </si>
  <si>
    <t>U1.2.2. Nodrošināt daudzveidīgas sporta un aktīvās atpūtas aktivitātes un tam nepieciešamo infrastruktūru</t>
  </si>
  <si>
    <t>A1.2.2.2.</t>
  </si>
  <si>
    <t>A1.2.2.3.</t>
  </si>
  <si>
    <t>A1.2.2.4.</t>
  </si>
  <si>
    <t>Esošās sporta un atpūtas infrastruktūras un tās pieejamības (t.sk. personām ar invaliditāti un senioriem) pilnveidošana</t>
  </si>
  <si>
    <t>Jaunas sporta un atpūtas infrastruktūras objektu, t.sk. ārtelpas, izveidošana</t>
  </si>
  <si>
    <t>A2.1.1.3.</t>
  </si>
  <si>
    <t>A2.1.1.4.</t>
  </si>
  <si>
    <t>Nevalstiskā sektora darbību un ilgtspēju sekmēšana</t>
  </si>
  <si>
    <t>Garīgā un nemateriālā kultūras mantojuma saglabāšana, atjaunošana un nodošana nākamajām paaudzēm, vizualizēšana un popularizēšana (t.sk. izpēte, dokumentēšana)</t>
  </si>
  <si>
    <t>A2.1.2.3.</t>
  </si>
  <si>
    <t>Bibliotēku pakalpojumu un pieejamības attīstīšana, kapacitātes paaugstināšana</t>
  </si>
  <si>
    <t>Muzeju infrastruktūras pilnveidošana, dažādojot pakalpojumu piedāvājumu un atbalstot zinātniskās izpētes darbu</t>
  </si>
  <si>
    <t>A1.3.1.1.</t>
  </si>
  <si>
    <t>A1.3.1.2.</t>
  </si>
  <si>
    <t>A1.3.1.3.</t>
  </si>
  <si>
    <t>A1.3.1.4.</t>
  </si>
  <si>
    <t>A1.3.2.1.</t>
  </si>
  <si>
    <t>A1.3.2.2.</t>
  </si>
  <si>
    <t>A1.3.2.3.</t>
  </si>
  <si>
    <t>Iekšējo pašvaldības pārvaldības procesu efektivizēšana</t>
  </si>
  <si>
    <t>Viedās pašvaldības digitālās transformācijas, datu pārvaldība, inovāciju un klientu orientētas pieejas sekmēšana</t>
  </si>
  <si>
    <t>Apmācību organizēšana komunikāciju prasmju, profesionālo kompetenču, normatīvo aktu izpratnes palielināšanā un nepārtrauktā profesionālās attīstības nodrošināšanā</t>
  </si>
  <si>
    <t>Datu apmaiņas automatizēšana iestāžu starpā un atvērto datu pieejamības sekmēšana</t>
  </si>
  <si>
    <t>Esošo klientu apkalpošanas centru darbības nodrošināšana un jaunu izveidošana, nodrošinot pašvaldības un valsts iestāžu pakalpojumu pieejamību (Valsts un pašvaldības vienotie klientu centri) apkalpošanas centri</t>
  </si>
  <si>
    <t>Pašvaldības elektronisko pakalpojumu klāsta paplašināšana un vienotas pieejas nodrošināšana komunikācijā</t>
  </si>
  <si>
    <t>Pašvaldības iestāžu informācijas un komunikācijas tehnoloģijas (IKT) pilnveidošana un modernizēšana</t>
  </si>
  <si>
    <t>RV2.2. MŪSDIENĪGA KOMUNIKĀCIJA UN SADARBĪBA</t>
  </si>
  <si>
    <t>A2.2.1.1.</t>
  </si>
  <si>
    <t>A2.2.1.2.</t>
  </si>
  <si>
    <t>Līdzdalības budžeta ieviešana pašvaldības darbā</t>
  </si>
  <si>
    <t>A2.2.2.1.</t>
  </si>
  <si>
    <t>A2.2.2.2.</t>
  </si>
  <si>
    <t>A2.2.2.3.</t>
  </si>
  <si>
    <t>Sadarbības veidošana ar nevalstisko sektoru un atbalsts sabiedriskajām aktivitātēm</t>
  </si>
  <si>
    <t>Kopīgu projektu īstenošana ar citām Latvijas pašvaldībām un plānošanas reģionu</t>
  </si>
  <si>
    <t>Pārrobežu un pierobežas projektu attīstība un sadarbības veidošana</t>
  </si>
  <si>
    <t>Starptautiskās sadarbības veidošana kultūras, izglītības, sporta un citās jomās</t>
  </si>
  <si>
    <t>U1.3.1. Pilnveidot veselības aprūpes pakalpojumus un pieejamību</t>
  </si>
  <si>
    <t>Veselības aprūpes pakalpojumu klāsta saglabāšana un attīstība, infrastruktūras uzlabošana</t>
  </si>
  <si>
    <t>Medicīniskās rehabilitācijas pakalpojumu saglabāšana un attīstīšana</t>
  </si>
  <si>
    <t>Jauno speciālistu piesaistīšana veselības aprūpes pakalpojumu sniegšanā</t>
  </si>
  <si>
    <t>U1.3.2. Pilnveidot sociālās palīdzības un sociālo pakalpojumu nodrošinājumu</t>
  </si>
  <si>
    <t>Sociālā dienesta un sociālo iestāžu kapacitātes paaugstināšana</t>
  </si>
  <si>
    <t>Sociālās palīdzības iestāžu, t.sk. ilgstošas aprūpes centru modernizēšana, materiāli tehniskās bāzes atjaunošana un infrastruktūras uzlabošana</t>
  </si>
  <si>
    <t>A1.3.2.4.</t>
  </si>
  <si>
    <t>A1.3.2.5.</t>
  </si>
  <si>
    <t>Nakts patversmes pakalpojumu pilnveidošana</t>
  </si>
  <si>
    <t>A1.3.3.1.</t>
  </si>
  <si>
    <t>A1.3.3.2.</t>
  </si>
  <si>
    <t>A1.3.3.3.</t>
  </si>
  <si>
    <t>A1.3.3.4.</t>
  </si>
  <si>
    <t>A1.3.3.5.</t>
  </si>
  <si>
    <t>Sociālo pakalpojumu dažādošana, t.sk. ilgstošas aprūpes centru pakalpojumu klāsta paplašināšana, ikdienas darba metožu pilnveidošana un modernizācija</t>
  </si>
  <si>
    <t>Tehnisko palīglīdzekļu pieejamības nodrošināšana</t>
  </si>
  <si>
    <t>Pieejamā atbalsta attīstīšana audžuģimenēm un aizbildņiem</t>
  </si>
  <si>
    <t>Ģimenes asistenta - pieskatīšanas pakalpojumu attīstīšana</t>
  </si>
  <si>
    <t>Bēgļu izmitināšanas nodrošināšana sadarbībā ar valsts institūcijām</t>
  </si>
  <si>
    <t>RV1.4. RADOŠAS UN KULTŪRBAGĀTAS KOPIENAS</t>
  </si>
  <si>
    <t>U1.4.1. Atbalstīt zinošas un prasmīgas sabiedrības attīstību</t>
  </si>
  <si>
    <t>U2.2.1. Pilnveidot sabiedrības līdzdalības iespējas</t>
  </si>
  <si>
    <t>A1.4.1.1.</t>
  </si>
  <si>
    <t>A1.4.1.2.</t>
  </si>
  <si>
    <t>A1.4.1.3.</t>
  </si>
  <si>
    <t>A1.4.1.4.</t>
  </si>
  <si>
    <t>A1.4.1.5.</t>
  </si>
  <si>
    <t>Novadu aptverošas un sistemātiskas pieejas izveide darbā ar senioru interešu grupām</t>
  </si>
  <si>
    <t>U1.4.2. Saglabāt un popularizēt nemateriālo kultūras mantojumu</t>
  </si>
  <si>
    <t>A1.4.2.1.</t>
  </si>
  <si>
    <t>A1.4.2.2.</t>
  </si>
  <si>
    <t>A1.4.2.3.</t>
  </si>
  <si>
    <t>Novada pagastu unikālās kultūrtelpas tradīciju saglabāšana, nodrošinot to pārmantošanu, tradicionālās kultūras un tautas tradīcijās balstītus pasākumu un popularizēšana</t>
  </si>
  <si>
    <t>U1.4.3. Nodrošināt tradicionālās Ziemeļlatgales kultūrvides un kultūras telpas saglabāšanu un attīstību</t>
  </si>
  <si>
    <t>A1.4.3.1.</t>
  </si>
  <si>
    <t>A1.4.3.2.</t>
  </si>
  <si>
    <t>A1.4.3.3.</t>
  </si>
  <si>
    <t>A1.4.3.4.</t>
  </si>
  <si>
    <t>A1.4.3.5.</t>
  </si>
  <si>
    <t>U1.1.1. Nodrošināt pieejamu, kvalitatīvu un iekļaujošu pirmsskolas, vispārējo un speciālo izglītību</t>
  </si>
  <si>
    <t>Energoefektivitātes paaugstināšana un pakalpojumu pieejamības dažādošanai Viļakas novada Bērnu un jaunatnes sporta skolai</t>
  </si>
  <si>
    <t>Viļakas sporta infrastruktūras attīstība</t>
  </si>
  <si>
    <t>Dzīvojamā fonda (nometņu) izveidoša bēgļiem</t>
  </si>
  <si>
    <t>Sociālo pakalpojumu mobilās brigādes izveide</t>
  </si>
  <si>
    <t>Ģērbtuvju un tribīņu izbūve stadiona infrastruktūras pilnveidošanai</t>
  </si>
  <si>
    <t>Sociālā aprūpes centra atjaunošana</t>
  </si>
  <si>
    <t>Aprūpes mājās un mobilo pakalpojumu attīstība</t>
  </si>
  <si>
    <t>Primārās veselības aprūpes pakalpojumu nodrošināšana</t>
  </si>
  <si>
    <t>Iedzīvotāju saliedēšanas aktivitāšu un tradicionālo svētku pasākumu organizēšana, sekmējot dažādu paaudžu saliedētību un savstarpējo sadarbību</t>
  </si>
  <si>
    <t>Ēkas Tilžas ielā 5 (bijušais Baltinavas tiesas nams) telpu atjaunošana Baltinavas radošā centra izveidei</t>
  </si>
  <si>
    <t>U2.1.1. Stiprināt novada pāvaldības modeli, kapacitāti un sadarbību iestāžu un struktūrvienību starpā</t>
  </si>
  <si>
    <t>Jauniešu nodarbināšana vasaras brīvlaikā</t>
  </si>
  <si>
    <t>LEADER projekts "Labvēlīgās vides un apstākļu radīšana veselam un sportiskam cilvēkam Rugāju novadā"</t>
  </si>
  <si>
    <t>BALVI</t>
  </si>
  <si>
    <t>Profesionālās ievirzes izglītības iestāžu materiāli tehniskās bāzes papildināšana, ēku atjaunošana</t>
  </si>
  <si>
    <t>Balvu Centrālās bibliotēkas darba vides uzlabošana</t>
  </si>
  <si>
    <t>Nodrošināt amatiermākslas kolektīvu māksliniecisko noformējumu, tehnisko aprīkojumu</t>
  </si>
  <si>
    <t>Sociālo dzīvojamo māju infrastruktūras sakārtošana</t>
  </si>
  <si>
    <t>Nodrošināt amatiermākslas kolektīvu piedalīšanos vietēja, reģionāla un valsts līmeņa skatēs, konkursos, Dziesmu un deju svētku procesā</t>
  </si>
  <si>
    <t>RUGĀJI</t>
  </si>
  <si>
    <t>VIĻAKA</t>
  </si>
  <si>
    <t>BALTINAVA</t>
  </si>
  <si>
    <t>Projekta nosaukums</t>
  </si>
  <si>
    <t>Viļakas kultūras nama stāvlaukuma un trotuāru pārbūve</t>
  </si>
  <si>
    <t>Viļakas kultūras nama pārbūve</t>
  </si>
  <si>
    <t>Projekts “Ne tikai grāmatas- bibliotēkas uzņēmējdarbības atbalstam”
Akronīms: ”Not just books”</t>
  </si>
  <si>
    <t>Nevalstisko organizāciju mājas (saieta telpu) iekārtošana</t>
  </si>
  <si>
    <t>Ģimenes ārstu prakšu vietu attīstīšana un modernizēšana, uzlabojot pakalpojuma pieejamību, t.sk. feldšeru un zobārstu pakalpojumu pieejamību</t>
  </si>
  <si>
    <t>Dienas centru darbības attīstība un modernizēšana</t>
  </si>
  <si>
    <t xml:space="preserve">Kultūras pakalpojumu un pasākumu piedāvājuma attīstīšana, nodrošinot to pieejamību </t>
  </si>
  <si>
    <t>Esošās kultūras infrastruktūras un mūsdienīgas kultūrvides attīstīšana, kultūras iestāžu kapacitātes paaugstināšana</t>
  </si>
  <si>
    <t>Novada koptēla veidošana un prezentēšana</t>
  </si>
  <si>
    <t>Nacionālā mēroga sadarbības aktivizēšana, aktīva iesaiste Latvijas Pašvaldību savienībā</t>
  </si>
  <si>
    <t>Kompetencēs balstītas izglītības attīstīšana, skolēnu sasniegumu un izcilības veicināšana</t>
  </si>
  <si>
    <t>Pašvaldības iestāžu kapacitātes paaugstināšana</t>
  </si>
  <si>
    <t>Aktīvās atpūtas vietu izveidošana aktivitātēm dabā</t>
  </si>
  <si>
    <t>x</t>
  </si>
  <si>
    <t>Valsts budžets</t>
  </si>
  <si>
    <t xml:space="preserve">Izglītības iestāžu pedagogi pilnveidojuši profesionālo kvalifikāciju un profesionālās kompetences </t>
  </si>
  <si>
    <t xml:space="preserve">Uzlabota sporta centra infrastruktūra </t>
  </si>
  <si>
    <t>Vasarā nodarbināti un darba iemaņas apguvuši audzēkņi vecumā virs 15 gadiem</t>
  </si>
  <si>
    <t>Sporta infrastruktūras uzlabošana</t>
  </si>
  <si>
    <t>Uzlabota sporta infrastruktūra novadā</t>
  </si>
  <si>
    <t>Skujetnieku feldšeru punkta darbība, ģimenes ārsta prakse Rugājos</t>
  </si>
  <si>
    <t>Uzlaboti zobārstniecības pakalpojumi</t>
  </si>
  <si>
    <t>Apmācības, tālākizglītība, pieredzes apmaiņa sociālajiem darbiniekiem un aprūpētājiem, sociālās sfēras darbiniekiem</t>
  </si>
  <si>
    <t xml:space="preserve">Vides pieejamības nodrošināšana cilvēkiem ar īpašām vajadzībām </t>
  </si>
  <si>
    <t>Uzlabota vide mērķa grupai</t>
  </si>
  <si>
    <t>Aprīkojuma un specializētā transporta iegāde</t>
  </si>
  <si>
    <t>Nodrošināti iedzīvotājiem nepieciešamie pakalpojumi</t>
  </si>
  <si>
    <t>Nodrošināta bēgļu izmitināšana piemērotās telpās</t>
  </si>
  <si>
    <t>Kolektīviem nodrošināta dalība Vispārējos latviešu Dziesmu un deju svētkos</t>
  </si>
  <si>
    <t>Piebūves izbūve, lai paplašinātu zāli</t>
  </si>
  <si>
    <t>Jauna parketa uzklāšana kultūras nama lielajā zālē. Teritorijas labiekārtošana pie kultūras nama (autosstāvvietu paplašināšana, bruģa uzklāšana kultūras nama priekšā, asfaltseguna atjaunošana iebraucamajos ceļos, zaļās zonas atjaunošana)</t>
  </si>
  <si>
    <t>Veicināta kultūras un atpūtas pasākumu daudzveidība</t>
  </si>
  <si>
    <t>Atjaunotas telpas Tilžas ielā 5, izveidots Baltinavas radošais centrs kultūras, mākslas un jauniešu jomas iniciatīvu izveidei un attīstībai</t>
  </si>
  <si>
    <t>Abonētas jaunas datu bāzes, papildināts bibliotēkas krājums ar uzņēmējiem interesējošo literatūru. Modernizēts  aprīkojums jauniešu radošajā lasītavā, modernizēts zāles aprīkojums izstāžu iekārtošanai</t>
  </si>
  <si>
    <t>Uzlaboti un nodrošināti valsts un pašvaldības pakalpojumi</t>
  </si>
  <si>
    <t xml:space="preserve">Iedzīvotāju digitālo prasmju attīstīšana </t>
  </si>
  <si>
    <t>Sadarbības veidošana ar nevalstiskajām organizācijām, publiskās/privātās partnerības attīstīšana sociālo pakalpojumu sniegšanas jomā</t>
  </si>
  <si>
    <t>RV2.1. EFEKTĪVA UN GUDRA PĀRVALDĪBA</t>
  </si>
  <si>
    <t>Finansējuma avots (EUR vai %)</t>
  </si>
  <si>
    <t>Valsts, ES fondu u.c. finanšu nosaukums</t>
  </si>
  <si>
    <t>Plānotais rezultāts un to rezultatīvais rādītājs</t>
  </si>
  <si>
    <t>Plānotais īstenošanas termiņš</t>
  </si>
  <si>
    <t>Aktivitāte</t>
  </si>
  <si>
    <t>KOPĀ:</t>
  </si>
  <si>
    <t>ESF</t>
  </si>
  <si>
    <t>ELFLA</t>
  </si>
  <si>
    <t>Latvijas- Krievijas pārrobežu sadarbības programma</t>
  </si>
  <si>
    <t>Dalības maksa/Sporta federāciju līdzfinansējums</t>
  </si>
  <si>
    <t>Pārbūvēts stāvlaukums un trotuārs</t>
  </si>
  <si>
    <t>Veikta ēkas pārbūve (jumts, grīdas, siltināta ēka, izbūvēta WC, pieslēgta centrālā apkure, nodrošināta pieejamība cilvēkiem ar īpašām vajadzībām)</t>
  </si>
  <si>
    <t xml:space="preserve">Sistemātisks darbs, sniedzot atbalstu talantīgiem audzēkņiem, lai attīstītu talanu un atbalsts audzēkņiem, kuriem ir grūtības mācībās </t>
  </si>
  <si>
    <t>Aizdevums</t>
  </si>
  <si>
    <t>VISS NOVADS</t>
  </si>
  <si>
    <t xml:space="preserve">Izglītības iestāžu programmu piedāvājuma paplašināšana un izglītības iestāžu specializācija, IT programmēšanas, robotikas un vispārējas digitalizācijas kompetenču attīstība izglītības iestādēs </t>
  </si>
  <si>
    <t>Atbalsta pasākumi skolēnu sasniegumiem un skolēnu izcilības veicināšanai;  izglītības iestāžu pedagogu un skolēnu motivācija augstākiem sasniegumiem</t>
  </si>
  <si>
    <t>Nodrošināta gaisa kvalitātes kontrole iekštelpās. Uzstādīti gaisa kvalitātes sensori un uzlabota Iekštelpu gaisa kvalitāte izglītības iestādēs</t>
  </si>
  <si>
    <t>Iekštelpu gaisa kvalitātes uzlabošana izglītības iestādēs</t>
  </si>
  <si>
    <t>Drošības pasākumu nodrošināšana un papildināšana novada izglītības iestādēs</t>
  </si>
  <si>
    <t>Metodiskais atbalsts darbam ar talantīgiem audzēkņiem un atbalsts mācību grūtības audzēkņiem izglītības iestādēs</t>
  </si>
  <si>
    <t>Izglītības iestāžu infrastruktūras pielāgošana audzēkņu ar funkcionāliem traucējumiem vajadzībām</t>
  </si>
  <si>
    <t>Izglītības iestādēs nodrošināta vides pieejamība audzēkņu ar funkcionāliem traucējumiem vajadzībām</t>
  </si>
  <si>
    <r>
      <t xml:space="preserve">U1.1.2. Nodrošināt pieejamu un kvalitatīvu </t>
    </r>
    <r>
      <rPr>
        <b/>
        <sz val="12"/>
        <color indexed="9"/>
        <rFont val="Corporate S Light"/>
        <family val="1"/>
      </rPr>
      <t>profesionālās ievirzes un interešu izglītību</t>
    </r>
  </si>
  <si>
    <t>A1.1.3.1.</t>
  </si>
  <si>
    <t>A1.1.3.2.</t>
  </si>
  <si>
    <t>A1.1.3.3.</t>
  </si>
  <si>
    <t>A1.1.3.4.</t>
  </si>
  <si>
    <t>A1.1.3.5.</t>
  </si>
  <si>
    <t>A1.1.3.6.</t>
  </si>
  <si>
    <t>Amatniecības prasmju apgūšanas iespēju attīstīšana</t>
  </si>
  <si>
    <t>Sporta centru, ēku un atsevišķu laukumu infrastruktūras uzlabošana un pilnveidošana. Sporta bāžu pieejamības nodrošināšana iedzīvotājiem ar funkcionālām traucējumiem</t>
  </si>
  <si>
    <t>Uzlabota esošu hokeja laukumu infrastruktūra Žīguros un Lazdukalnā. Jumta un lietusūdeņu noteku sakārtošana Rugājos. Konteinertipa noliktavas uzstādīšana inventāra uzglabāšanas vajadzībām Rugājos. Balvu pamatskolas sporta zāles pieejamība iedzīvotājiem ar īpašām vajadzībām</t>
  </si>
  <si>
    <t xml:space="preserve">Festivālu un tradīciju turpināšana, t.sk. atbalsts pasākumiem ģimenēm ar bērniem un laulības, ģimenisko vērtību prestiža celšanai </t>
  </si>
  <si>
    <t>Materiāli tehniskās bāzes uzlabošanu un attīstīšanu novada bibliotēkās</t>
  </si>
  <si>
    <t>Papildināts bibliotēku krājums. Jauno informācijas nesēju, t.sk. e-grāmatu, u.c. kolekciju izveide</t>
  </si>
  <si>
    <t>Bibliotēku krājumu papildināšana</t>
  </si>
  <si>
    <t>Valsts un pašvaldības vienoto klientu apkalpošanas centru izveidošana un uzturēšana</t>
  </si>
  <si>
    <t>Elektroniski sniegto pakalpojumu izstrāde un sniegšana sabiedrībai. Pašvaldības datu centra izveidošana, pakalpojumu digitalizācija</t>
  </si>
  <si>
    <t>Iedzīvotāju informēšanas pilnveidošana par novada aktualitātēm. Sabiedrības iesaistes formas daudzveidošana lēmumu pieņemšanas procesā</t>
  </si>
  <si>
    <t>Stipendiju konkurss nepieciešamo speciālistu piesaistei prioritārajās nozarēs (piemēram izglītība, veselība) un nozares speciālistu tālākizglītības pasākumu organizēšana (seminārus, kursus, profesionālās pieredzes apmaiņas pasākumus)</t>
  </si>
  <si>
    <t>Baltinavas kultūras nama infrastruktūras uzlabošana un siltumapgādes efektivitātes celšana, pārejot uz atjaunojamo energoresusu izmantošanu</t>
  </si>
  <si>
    <t>Regulārie reidi, kampaņas, izglītošanas pasākumi. Skolas žogu sakārtošana un izbūve, video novērošanas kameru uzstādīšana</t>
  </si>
  <si>
    <t>Nodrošināta iespēja apgūt, attīstīt un pilnveidot amatniecības prasmes jebkurā vecumā</t>
  </si>
  <si>
    <t>Izveidots tehnisko palīglīdzekļu nomas punkts un/vai veikals, nodrošinot nepieciešamā pakalpojuma sniegšanu īstermiņā vai ilglaicīgi gan cilvēkiem ar funkcionāiem traucējumiem, gan pēc traumām u.c. gadījumos</t>
  </si>
  <si>
    <t>Bibliotēkas piebūves būvniecība, nodrošinot uzlabotu darba  vidi apmeklētājiem un darbiniekiem</t>
  </si>
  <si>
    <t>Starptautiskas un pārrobežu  sadarbības veidošana</t>
  </si>
  <si>
    <t>Iegūta starptautiskā pieredze. Darbinieku, kolektīvu dalība ārvalstu festivālos, semināros, konferencēs</t>
  </si>
  <si>
    <t>Atjaunota datortehnika budžeta finansējuma ietvaros
Ģeogrāfiskās informācijas sistēmas (ĢIS) ieviešana kartogrāfisko materiālu bāzes izveidei</t>
  </si>
  <si>
    <t>Aktīva iesaiste Latvijas Pašvaldību savienībā, realizēta sadarbība ar citām Latvijas pašvaldībām</t>
  </si>
  <si>
    <t>Pirmsskolas izglītības iestāžu ēku, teritoriju un āra apgaismojuma sakārtošana, rotaļlaukumu un sporta laukumu labiekārtošana, drošības paaugstināšana</t>
  </si>
  <si>
    <t>"Pusceļa mājas" pakalpojumu attīstīšana jauniešiem pēc ārpusģimenes aprūpes</t>
  </si>
  <si>
    <t>Novadu aptverošas un sistemātisku pieejas izveide darbā ar jauniešiem</t>
  </si>
  <si>
    <t>Kultūrvēsturisko objektu un notikumu izpēte, nemateriālā kultūras mantojuma apzināšanas un dokumentēšana</t>
  </si>
  <si>
    <t>Amatiermākslas kolektīvu darbības attīstības nodrošināšana un vienotas atbalsta sistēmas izveide</t>
  </si>
  <si>
    <t xml:space="preserve">Izveidota ventilācijas sistēma Rugāju vidusskolas ēkās  </t>
  </si>
  <si>
    <t>Atbildīgie par īstenošanu/sadarbības partneri</t>
  </si>
  <si>
    <t>VTP4 INFRASTRUKTŪRA</t>
  </si>
  <si>
    <t>RV4.1. PUBLISKĀ INFRASTRUKTŪRA, KLIMATNEITRALITĀTE UN ENERĢĒTIKA</t>
  </si>
  <si>
    <t>U4.1.1. Paaugstināt pašvaldības īpašumu un publiskās infrastruktūras energofektivitāti</t>
  </si>
  <si>
    <t>A4.1.1.1.</t>
  </si>
  <si>
    <t>Kvalitatīvas centralizētās siltumapgādes nodrošināšana, paredzot siltumapgādes trašu pārbūvi un jaunu trašu izbūvi</t>
  </si>
  <si>
    <t>KFPI</t>
  </si>
  <si>
    <t>A4.1.1.2.</t>
  </si>
  <si>
    <r>
      <t>Pašvaldības īpašum</t>
    </r>
    <r>
      <rPr>
        <sz val="11"/>
        <color indexed="8"/>
        <rFont val="Corporate S Light"/>
        <family val="1"/>
      </rPr>
      <t>u/publisko objektu</t>
    </r>
    <r>
      <rPr>
        <sz val="11"/>
        <rFont val="Corporate S Light"/>
        <family val="1"/>
      </rPr>
      <t xml:space="preserve"> energoefektivitātes izpēte, audits un paaugstināšana</t>
    </r>
  </si>
  <si>
    <t>A4.1.1.3.</t>
  </si>
  <si>
    <t>Alternatīvo enerģijas veidu un atjaunojamo energoresursu izmantošana</t>
  </si>
  <si>
    <t>Alternatīvās apkures ierīkošana Šķilbēnu Pensionāru saietu namam. Apkures katla iegāde</t>
  </si>
  <si>
    <t>A4.1.1.4.</t>
  </si>
  <si>
    <t>Energoefektīvu un viedu risinājumu ieviešana ielu apgaismojumam</t>
  </si>
  <si>
    <t xml:space="preserve">Ielu apgaismojuma pārbūve
</t>
  </si>
  <si>
    <t>U4.1.2. Modernizēt inženiertehnisko infrastruktūru</t>
  </si>
  <si>
    <t>A4.1.2.1.</t>
  </si>
  <si>
    <t>Balvu pilsētas esošu ūdensapgādes un kanalizācijas tīklu atjaunošana un pārbūve, t.sk. ielu seguma atjaunošana</t>
  </si>
  <si>
    <t xml:space="preserve">Balvu pilsētas NAI pārbūve vai jaunu izbūve </t>
  </si>
  <si>
    <t>Ūdenssaimniecības attīstība Šķilbēnu pagasta Rekovas ciemā</t>
  </si>
  <si>
    <t>Pārbūvētas ūdensapgādes un kanalizācijas sistēmas</t>
  </si>
  <si>
    <t xml:space="preserve">Izbūvēta ūdensvada un kanalizācijas sistēma </t>
  </si>
  <si>
    <t xml:space="preserve">Ūdensapgādes  un kanalizācijas sistēmas atjaunošana Rugāju pagasta Tikaiņos </t>
  </si>
  <si>
    <t>Atjaunota ūdensvada un kanalizācijas sistēma</t>
  </si>
  <si>
    <t>Pašvaldības līdzfinansējums iedzīvotājiem ūdensvada un kanalizācijas ierīkošanai</t>
  </si>
  <si>
    <t>Ūdenssaimniecības infrastruktūras sakārtošana</t>
  </si>
  <si>
    <t>A4.1.2.2.</t>
  </si>
  <si>
    <t>Līdzfinansējuma nodrošināšana iedzīvotājiem jaunu pieslēgumu izveidošanai pie centralizētajiem ūdensapgādes un kanalizācijas tīkliem</t>
  </si>
  <si>
    <t>A4.1.2.3.</t>
  </si>
  <si>
    <t>Lietus kanalizācijas sistēmas atjaunošana Balvos</t>
  </si>
  <si>
    <t>A4.1.2.4.</t>
  </si>
  <si>
    <t>Decentralizētā kanalizācijas pakalpojumu nodrošināšana</t>
  </si>
  <si>
    <t>Specializētās tehnikas iegāde decentralizētās kanalizācijas pakalpojuma nodrošināšanai</t>
  </si>
  <si>
    <t>Kapsētu infrastruktūras uzlabošana un attīstība,t.sk. kapsētu informācijas digitalizācija</t>
  </si>
  <si>
    <t>Inventarizētas kapsētas</t>
  </si>
  <si>
    <t>Novada kapu teritoriju, pieguļošo teritoriju labiekārtošana un sakārtošana</t>
  </si>
  <si>
    <t>Dzīvnieku kapsētas ierīkošana vai sadarbības nodrošināšana ar esošas dzīvnieku kapsētas apsaimniekotāju cita novada teritorijā</t>
  </si>
  <si>
    <t>RV4.2. MOBILITĀTE</t>
  </si>
  <si>
    <t>U4.2.1. Pilnveidot satiksmes infrastruktūru un drošību</t>
  </si>
  <si>
    <t>A4.2.1.1.</t>
  </si>
  <si>
    <t>Pašvaldības autoceļu tīkla saglabāšana, ceļu pārbūve, kvalitātes un drošības uzlabošana lauku teritorijās</t>
  </si>
  <si>
    <t xml:space="preserve">Balvu pilsētas ielu programmas ieviešana </t>
  </si>
  <si>
    <t xml:space="preserve">Sakārtots autoceļa segums </t>
  </si>
  <si>
    <t>Grants ceļu būvniecība un pārbūve</t>
  </si>
  <si>
    <t>Īpašuma tiesību sakārtošana pašvaldības autoceļiem</t>
  </si>
  <si>
    <t>A4.2.1.2.</t>
  </si>
  <si>
    <t>Pilsētu, novada centru un lielāko ciemu ielu seguma atjaunošana un uzlabošana</t>
  </si>
  <si>
    <t>Dubultās virsmas apsrtāde 0,80 km Parka ielai. Dubultā virsmas apstrāde 0,20 km Jaunā iela 10- Jaunā iela 12. Dubultā virsmas apstrāde 0,24 km no Slimnīcas ielas krustojuma līdz Jaunā iela 2. Dubultā virsmas apstrāde 0,188 km Tirgus ielā. Dubultā virsmas apstrāde Tilžas ielā 0,20 km no krustojuma ar valsta autoceļu V460 līdz krustojumam ar Parka ielu. Dubultā virsmas apstrāde Dārza ielā 0,20 km no krustojuma ar Jauno ielu līdz Gubas kapiem</t>
  </si>
  <si>
    <t xml:space="preserve">Uzlabots ielu segums </t>
  </si>
  <si>
    <t>A4.2.1.3.</t>
  </si>
  <si>
    <t>Gājēju un velosatiksmes infrastruktūras izbūve vai atjaunošana pilsētās un ciemos, kā arī apgaismojuma ierīkošana</t>
  </si>
  <si>
    <t>Gājēju ietvju un apgaismojuma izbūve pilsētu un ciemu ielās</t>
  </si>
  <si>
    <t>U4.2.2. Uzlabot mobilitāti</t>
  </si>
  <si>
    <t>A4.2.2.1.</t>
  </si>
  <si>
    <t>Esošās transporta un mobilitātes sistēmas izpēte un uzlabošana</t>
  </si>
  <si>
    <t xml:space="preserve">Elektroautobusu un automobīļu iegāde </t>
  </si>
  <si>
    <t>A4.2.2.2.</t>
  </si>
  <si>
    <t>Elektrotransporta uzlādes staciju veidošana un atbalsts to attīstībai</t>
  </si>
  <si>
    <t>A4.2.2.3.</t>
  </si>
  <si>
    <t xml:space="preserve">Transporta pēc pieprasījuma nodrošināšana sociālo un citu pakalpojumu saņemšanai </t>
  </si>
  <si>
    <r>
      <t>U4.3.1.</t>
    </r>
    <r>
      <rPr>
        <b/>
        <sz val="12"/>
        <color indexed="10"/>
        <rFont val="Corporate S Light"/>
        <family val="1"/>
      </rPr>
      <t xml:space="preserve"> </t>
    </r>
    <r>
      <rPr>
        <b/>
        <sz val="12"/>
        <color indexed="9"/>
        <rFont val="Corporate S Light"/>
        <family val="1"/>
      </rPr>
      <t>Atbalstīt informāciju un komunikāciju tehnoloģiju modernizāciju un attīstību</t>
    </r>
  </si>
  <si>
    <t>A4.3.1.1.</t>
  </si>
  <si>
    <t>Platjoslas optisko pieslēgumu nodrošināšana pilsētā un pagastu centros</t>
  </si>
  <si>
    <t>VTP3 VIDE</t>
  </si>
  <si>
    <t>U3.1.1. Attīstīt pašvaldības dzīvojamo fondu un veicināt jaunu mājokļu būvniecību</t>
  </si>
  <si>
    <t>A3.1.1.1.</t>
  </si>
  <si>
    <r>
      <t>Sociālā</t>
    </r>
    <r>
      <rPr>
        <sz val="11"/>
        <rFont val="Corporate S Light"/>
        <family val="1"/>
      </rPr>
      <t xml:space="preserve"> dzīvojamā fonda pilnveidošana un attīstība</t>
    </r>
  </si>
  <si>
    <t>A3.1.1.2.</t>
  </si>
  <si>
    <t>Pašvaldības atbalsts esošu, neizmantotu ēku atjaunošana un pārbūve, veidojot kvalitatīvu un mūsdienīgu dzīves vidi, atjaunojot pašvaldības dzīvojamo fondu</t>
  </si>
  <si>
    <t>A3.1.1.3.</t>
  </si>
  <si>
    <t>Pašvaldības atbalsts jauno speciālistu un ģimeņu dzīves vietas nodrošināšanai, izmantojot pašvaldības dzīvojamo fondu un/vai piemērojot nodokļu atlaides, stipendijas utt.</t>
  </si>
  <si>
    <t xml:space="preserve">Dzīvokļu iegāde no privātpersonām specālistu nodrošināšanai ar dzīvojamo platību </t>
  </si>
  <si>
    <t>Uzlabots dzīvojamais fonds</t>
  </si>
  <si>
    <t>Pašvaldības dzīvojamā fonda monitoringa veikšana</t>
  </si>
  <si>
    <t xml:space="preserve">U3.1.2. Uzlabot mājokļu pieejamību, apsaimniekošanu un energoefektivitāti </t>
  </si>
  <si>
    <t>A3.1.2.1.</t>
  </si>
  <si>
    <t>Dzīvojamo māju energoefektivitātes paaugstināšana sadarbībā ar ēku īpašniekiem un apsaimniekotājiem</t>
  </si>
  <si>
    <t xml:space="preserve">Pašvaldības dzīvojamā fonda uzlabošana Upītes ciemā </t>
  </si>
  <si>
    <t xml:space="preserve">Pašvaldības esošā dzīvojamā fonda uzlabošana un uzturēšana </t>
  </si>
  <si>
    <t>Finansējums energosertifikātu izstrādei daudzdzīvokļu mājām. Daudzdzīvokļu ēku energoefektivitātes paaugstināšana (pašvaldības līdzfinansējums)</t>
  </si>
  <si>
    <t>A3.1.2.2.</t>
  </si>
  <si>
    <t>Iedzīvotāju informēšana būvniecības jautājumos, t.sk. centralizēto komunālo pakalpojumu un energoefektivitātes paaugstināšanas jautājumos</t>
  </si>
  <si>
    <t>U3.2.1. Ieviest un modernizēt viedos risinājumus publiskajā ārtelpā</t>
  </si>
  <si>
    <t>A3.2.1.1.</t>
  </si>
  <si>
    <t>Wi-fi pieejamības nodrošināšana novada pilsētu un ciemu centru publiskajā ārtelpā</t>
  </si>
  <si>
    <t>U3.2.2. Pilnveidot publiskās ārtelpas kvalitāti un pieejamību</t>
  </si>
  <si>
    <t>A3.2.2.1.</t>
  </si>
  <si>
    <t>A3.2.2.2.</t>
  </si>
  <si>
    <r>
      <t xml:space="preserve">Publiskās ārtelpas un apstādījumu (zaļās zonas) </t>
    </r>
    <r>
      <rPr>
        <sz val="11"/>
        <rFont val="Corporate S Light"/>
        <family val="1"/>
      </rPr>
      <t>veidošana un uzlabošana</t>
    </r>
  </si>
  <si>
    <t>Jaunajā Upītes parkā – Ontana Slišāna duorza labiekārtošana</t>
  </si>
  <si>
    <t xml:space="preserve">Labiekārtota brīvā laika pavadīšanas teritorija (peldētava, celiņi, lapene, neliela estrāde) </t>
  </si>
  <si>
    <t>Rolleru trases ierīkošana Balkanu dabas parkā</t>
  </si>
  <si>
    <t>Bērnu aktivitāšu atbalstīšana dabā. Bērnu rotaļu laukumu atjaunošana un pilnveidošana</t>
  </si>
  <si>
    <t>Publiskās ārtelpas infrastruktūras sakārtošana un uzturēšana</t>
  </si>
  <si>
    <t xml:space="preserve">Sakārtota un tīra publiskā ārtelpa </t>
  </si>
  <si>
    <t>Pilsētas parka atjaunošana. Pilsētas vides objektu izgaismošana, gaismas dekoru uzstādīšana</t>
  </si>
  <si>
    <t>Iedzīvotāju līdzfinansējums</t>
  </si>
  <si>
    <t>Sakārtoti daudzdzīvokļu dzīvojamo māju pagalmi</t>
  </si>
  <si>
    <t>Ūdens teritoriju un ūdensmalu labiekārtošana un publiska izmantošana, sadarbībā ar piekrastes zemju īpašniekiem</t>
  </si>
  <si>
    <t>Novada ezeriem pieguļošo teritoriju labiekārtošana un pastaigu taku izveidošana</t>
  </si>
  <si>
    <t>Balvu ezera piekrastes infrastruktūras izbūve</t>
  </si>
  <si>
    <t xml:space="preserve">Izveidota un atjaunota infrastruktūra vides pieejamībai, t.sk. izbūvēta promenāde gar Balvu ezeru. Izveidota peldvieta Balvu ezera krastā
</t>
  </si>
  <si>
    <t>RV3.3. VIDES PĀRVALDĪBA</t>
  </si>
  <si>
    <t>U3.3.1. Nodrošināt ilgtspējīgu dabas resursu izmantošanu un teritoriju apsaimniekošanu</t>
  </si>
  <si>
    <t>A3.3.1.1.</t>
  </si>
  <si>
    <t>Derīgo izrakteņu vietu izpētes, ieguves un pārstrādes nodrošināšana, ievērojot ilgtspējīgas attīstības principus</t>
  </si>
  <si>
    <t>Karjeru apsaimniekošana un smilts-grants izmantošana</t>
  </si>
  <si>
    <t>Apsaimniekoti karjeri</t>
  </si>
  <si>
    <t>A3.3.1.2.</t>
  </si>
  <si>
    <t>Zivju resursu papildināšana novada pašvaldības ezeros. Ezeru apsaimniekošanas uzlabošana</t>
  </si>
  <si>
    <t>Zivju resursu atjaunošana ezeros</t>
  </si>
  <si>
    <t>Zivju fonds</t>
  </si>
  <si>
    <t>Mākslīgi palielināti zivju resursi publiskajos ezeros, ņemot vērā resursu izpēti</t>
  </si>
  <si>
    <t>A3.3.1.3.</t>
  </si>
  <si>
    <t>Atbalsts alternatīvās un atjaunojamās enerģijas ražošanai un izmantošanai</t>
  </si>
  <si>
    <t>A3.3.1.4.</t>
  </si>
  <si>
    <t>Pašvaldības koplietošanas meliorācijas sistēmu infrastruktūras sakārtošana</t>
  </si>
  <si>
    <t>Pašvaldības nozīmes koplietošanas meliorācijas sistēmas novadgrāvju atjaunošana</t>
  </si>
  <si>
    <t>A3.3.1.5.</t>
  </si>
  <si>
    <t>U3.3.2. Nodrošināt saimnieciski neizmantoto un degradēto teritoriju un objektu sakārtošanu</t>
  </si>
  <si>
    <t>Degradēto teritoriju, t.sk. nelegālo izgāztuvju un ar sadzīves atkritumiem piesārņoto vietu apzināšana un likvidēšana</t>
  </si>
  <si>
    <t>Novada degradēto  teritoriju apzināšana un to sakopšanas veicināšana, t.sk. nelikumīgo atkritumu izmešanas vietu sakārtošana</t>
  </si>
  <si>
    <t>A3.3.2.2.</t>
  </si>
  <si>
    <t>Saimnieciski neizmantoto objektu, t.sk. graustu nojaukšana, sakārtošana vai pārbūve, t.sk. ar funkcijas maiņu</t>
  </si>
  <si>
    <t>Veco kanalizācijas notekūdeņu attīrīšanas iekārtu vietas sanācija un pārbūve, ar funkcijas maiņu</t>
  </si>
  <si>
    <t>U3.3.3. Veicināt ilgtspējīgu atkritumu apsaimniekošanu un šķirošanu</t>
  </si>
  <si>
    <t>A3.3.3.1.</t>
  </si>
  <si>
    <t>Izglītojošu pasākumu un kampaņu organizēšana</t>
  </si>
  <si>
    <t>A3.3.3.2.</t>
  </si>
  <si>
    <t>Atkritumu dalītās vākšanas vietu uzturēšana un attīstība pilsētās un pagasta centros, t.sk. bioloģisko atkritumu apsaimniekošanas organizēšana</t>
  </si>
  <si>
    <t>A3.3.3.3.</t>
  </si>
  <si>
    <t>Šķiroto atkritumu punktu tīkla pilnveidošana un sadzīves atkritumu novietņu vietu estētiskuma uzlabošana</t>
  </si>
  <si>
    <t>A3.4.1.1.</t>
  </si>
  <si>
    <t>A3.4.1.2.</t>
  </si>
  <si>
    <t>Video novērošanas sistēmu izveidošana/pilnveidošana, kā daļu no valsts sistēmas, uzlabojot un pilnveidojot sadarbību ar valsts institūcijām</t>
  </si>
  <si>
    <t>Videonovērošanas sistēmas uzstādīšana publiskās vietās</t>
  </si>
  <si>
    <t>Sabiedrības izglītošanas pasākumu organizēšana un atbalstīšana, drošas vides nodrošināšana</t>
  </si>
  <si>
    <t>Veikta nepieciešamā pārbūve izglītības iestādēs. Veikts Rekavas vidusskolas kosmētiskais remonts. Veikta mācību telpu pārbūve Viļakas Mūzikas un mākslas skolai</t>
  </si>
  <si>
    <t>A3.3.2.1.</t>
  </si>
  <si>
    <t>Nosiltināta daudzdzīvokļu ēka</t>
  </si>
  <si>
    <t>Izveidots rotaļu laukums Borisovas Vecdārzā. Atjaunots un pilnveidots rotaļu laukums Rugājos, Liepu ielā 4 un Kurmenes iela 87. Izveidota atpūtas vieta bērniem ar īpašām vajadzībām Sociālajam dienestam pieguļošajā teritorijā Balvos</t>
  </si>
  <si>
    <t xml:space="preserve">Sakārtoti iekšpagalmi un piebraucamie ceļi </t>
  </si>
  <si>
    <t>Noasfaltēti iekšpagalmi</t>
  </si>
  <si>
    <t>Uzlabota vides kvalitāte. Samazināts degradēto teritoriju skaits/platības</t>
  </si>
  <si>
    <t>Veikta divstāvu 12 dzīvokļu mājas  pārbūve, pieejami dzīvokļi jaunām ģimenēm</t>
  </si>
  <si>
    <t>Labiekārtots Jaunatnes parks Balvos ar daudzveidīgiem veiklību un kustību koordināciju attīstošiem elementiem Izbūvēts laukums aktīvai atpūta  un sportiskām aktivitātēm. Atjaunoti dekori pilsētas ielās, skvērā.
Izgaismoti vides objekti Latgales partizānu pulka kritušajiem karavīriem pieminekļa apkārtnē</t>
  </si>
  <si>
    <t>Sabiedriskā transporta infrastruktūras sakārtošana un satiksmes drošības nodrošināšana - apgriešanās vietas, pieturvietas utt.</t>
  </si>
  <si>
    <t>Ierīkota alternatīva apkure ēkai</t>
  </si>
  <si>
    <t>Izbūvēts Jauns ūdensvada un kanalizācijas vads kanalizācijas ūdeņu attīrīšanas iekārtas, pārbūvēts un pieslēgts pie sistēmas ūdenstornis</t>
  </si>
  <si>
    <t>Pārbūvēti un izbūvēti jauni ūdensvadu un kanalizācijas vadi</t>
  </si>
  <si>
    <t>Izbūvēta pievadinfrastruktūra, nodrošinot ūdensvada un kanalizācijas pieslēgumu mājokļiem</t>
  </si>
  <si>
    <t>Pārbūvēts piebraucamais ceļš pie Balvu ezera ūdens ņemšanas vietas. Izveidota digitālā karte, pārbūvēti 7 hidranti, notikušas meistarklases un informatīvie pasākumi vides aizsardzības jomā</t>
  </si>
  <si>
    <t>Ierīkots gājēju celiņš un ierīkots apgaismojums</t>
  </si>
  <si>
    <t xml:space="preserve">Uzņēmējdarbībai nozīmīgu autoceļu seguma uzlabošana </t>
  </si>
  <si>
    <t xml:space="preserve">Uzlabots ceļa segums </t>
  </si>
  <si>
    <t>Pašvaldības nozīmes koplietošanas meliorācijas sistēmas novadgrāvju atjaunošana Rugāju pagastā</t>
  </si>
  <si>
    <t xml:space="preserve">Degradētās Kupravas ķieģeļu rūpnīcas teritorijas revilatizācija </t>
  </si>
  <si>
    <r>
      <t xml:space="preserve">Centralizētas ūdens apgādes </t>
    </r>
    <r>
      <rPr>
        <sz val="11"/>
        <color indexed="8"/>
        <rFont val="Corporate S Light"/>
        <family val="1"/>
      </rPr>
      <t>un kanalizācijas pakalpojuma nodrošināšana pilsētās, novada pagastu centros un ciemos, ūdensapgādes sistēmu uzturēšana un atjaunošana</t>
    </r>
  </si>
  <si>
    <t>U5.1.1. Veidot uzņēmējdarbības attīstībai nepieciešamu infrastruktūru</t>
  </si>
  <si>
    <t>A5.1.1.1.</t>
  </si>
  <si>
    <t>Esošo un jaunu industriālo teritoriju un ēku attīstība. Industriālu teritoriju veidošana ar uzņēmējdarbībai nepieciešamo infrastruktūru daudzpusīgās jomās, t.sk. loģistikas pakalpojumu attīstībai pierobežā</t>
  </si>
  <si>
    <t>A5.1.1.2.</t>
  </si>
  <si>
    <t>Informācijas pieejamības nodrošināšana par brīvo uzņēmējdarbībai piemēroto infrastruktūru novada teritorijā</t>
  </si>
  <si>
    <t>A5.2.1.1.</t>
  </si>
  <si>
    <t>Sadarbības veicināšana starp pašvaldību, uzņēmējiem un citām institūcijām</t>
  </si>
  <si>
    <t>A5.2.1.2.</t>
  </si>
  <si>
    <t>Starptautisko kontaktu veidošana noieta tirgus paplašināšanai</t>
  </si>
  <si>
    <t>Uzņēmējdarbības un nodarbinātības veicināšanas pasākumi, iesaistot pārrobežu sadarbības partnerus</t>
  </si>
  <si>
    <t>Starptautisku biznesa kontaktu izveidošanas atbalsts. Nodarbinātības veicināšana</t>
  </si>
  <si>
    <t>Pieredzes apmaiņa un starptautisko kontaktu veidošana ar citu valstu uzņēmējiem</t>
  </si>
  <si>
    <t>A5.2.1.3.</t>
  </si>
  <si>
    <t>Uzņēmēju atbalstīšana, piešķirot pašvaldības nodokļu atlaides, grantu projektu ieviešana</t>
  </si>
  <si>
    <t>A5.2.1.4.</t>
  </si>
  <si>
    <t>A5.2.1.5.</t>
  </si>
  <si>
    <t>Publiskās un privātās partnerības attīstības veicināšana</t>
  </si>
  <si>
    <t>A5.2.2.1.</t>
  </si>
  <si>
    <t>Novada uzņēmēju popularizēšana vietējā un Latvijas mērogā (Uzņēmēju dienas, Vietējo lauku labumu tirdziņi utt.)</t>
  </si>
  <si>
    <t>Uzņēmējdarbības attīstības veicināšana</t>
  </si>
  <si>
    <t>A5.2.2.2.</t>
  </si>
  <si>
    <t>Pašvaldības konkursu rīkošana uzņēmējdarbības attīstībai (mazo uzņēmēju, mājražotāju, amatnieku atbalstam)</t>
  </si>
  <si>
    <t>VTP6 TŪRISMS</t>
  </si>
  <si>
    <t>U6.1.1. Uzturēt un attīstīt tūrisma infrastruktūru</t>
  </si>
  <si>
    <t>A6.1.1.1.</t>
  </si>
  <si>
    <t>Novada tūrisma attīstības stratēģijas un tematiskā plānojums izstrāde. Vienota novada zīmola izstrāde un popularizēšana</t>
  </si>
  <si>
    <t>50 000, 00</t>
  </si>
  <si>
    <t>A6.1.1.2.</t>
  </si>
  <si>
    <t>A6.1.1.3.</t>
  </si>
  <si>
    <t>Aktuālas informācijas nodrošināšana dažādos formātos un kanālos</t>
  </si>
  <si>
    <t>Tūrisma info centru/a darbība, sadarbība ar tūrisma pakalpojumu sniedzējiem un citu pašvaldību tūrisma centriem</t>
  </si>
  <si>
    <t>Investīciju piesaiste esošo un jaunu tūrisma objektu infrastruktūras sakārtošanai un izveidei</t>
  </si>
  <si>
    <t>Klēts atjaunošana Balkanu dabas parkā tūrisma aktivitātēm</t>
  </si>
  <si>
    <t>Bijušā dzelzceļa Sita - Rēzekne Rugāju novada posma pielāgošana tūrisma vajadzībām</t>
  </si>
  <si>
    <t>Jaunu tūrisma maršrutu  un tūrisma produktu piedāvājuma izstrāde un realizācija</t>
  </si>
  <si>
    <t>Velomaršrutu izveide un attīstība Balvu novadā</t>
  </si>
  <si>
    <t xml:space="preserve">Projekts "Zaļie ceļi Rīga-Pleskava"
Akronīms: Greenways Riga-Pskov
</t>
  </si>
  <si>
    <t>Latvijas-Krievijas pārrobežu sadarbības programma</t>
  </si>
  <si>
    <t>Izstrādāts velomaršruts Balvu novadā bijušā dzelzceļa Rīga-Pitalova vietā, vides objektu izveide</t>
  </si>
  <si>
    <t>Vietējo uzņēmēju un amatnieku produkcijas un pakalpojumu attīstība uz materiālā un nemateriālā kultūras mantojuma bāzes</t>
  </si>
  <si>
    <t>Veselības tūrisma attīstības atbalstīšana un veicināšana</t>
  </si>
  <si>
    <t>Mazās un vidējās uzņēmējdarbības,  t.sk. mājražošanas atbalsts un veicināšana</t>
  </si>
  <si>
    <t>Dalība uzņēmējdarbības pasākumos - izstādēs, gadatirgos, forumos t.sk. Balttour. Nodrošināta Informācijas izplatība par vietējo uzņēmējdarbību, sniegtajiem pakalpojumiem un ražoto produkciju. Atbalstīta Lauku dienu organizēšana un lauksaimniecības konsultantu darbība. Nodrošināta “Zaļo tirdziņu” ikmēneša norise. Veikta infrastruktūras labiekārtošana</t>
  </si>
  <si>
    <t>Sakārtoti vides un darba apstākļi novada pirmsskolas izglītības iestādēs, atjaunoti rotaļu laukumi, t.sk. izveidots jauns sporta laukums pie PII "Pīlādzītis" Balvos, uzlabota drošība gan iestāžu teritorijās, gan to tiešā tuvumā, saskaņā ar budžetā apstiprinātiem izdevumiem</t>
  </si>
  <si>
    <t>Izglītības pārvalde
Pirmsskolas izglītības iestādes</t>
  </si>
  <si>
    <t>ERAF, ANM fonds, ESF+</t>
  </si>
  <si>
    <t>Izglītības iestādes</t>
  </si>
  <si>
    <t xml:space="preserve">Izglītības pārvalde
</t>
  </si>
  <si>
    <t>Atbalstīti un stimulēti skolēni un viņu pedagogi. Skolnieku un skolotāju apbalvošana par sasniegumiem izglītībā, sportā</t>
  </si>
  <si>
    <t>Izglītības pārvalde</t>
  </si>
  <si>
    <t xml:space="preserve">Nosliltināta Sarkanā ķieģeļu ēka, ierīkota centrālā apkure, ūdensapgāde un kanalizācija. Nodrošinātas nodarbību, treneru telpas un 2. stāvā dienesta viesnīca </t>
  </si>
  <si>
    <t>ERAF, ANM fonds, KPFI</t>
  </si>
  <si>
    <t>Veikti ēku energoefektivitātes paaugstināšanas darbi novada izglītības iestādēs</t>
  </si>
  <si>
    <t>Izglītības iestādes
Attīstības plānošanas nodaļa</t>
  </si>
  <si>
    <t>Optikas kabeļa izbūve līdz izglītības iestādēm</t>
  </si>
  <si>
    <t>ERAF, ANM fonds</t>
  </si>
  <si>
    <t>ERAF</t>
  </si>
  <si>
    <t>Ventilācijas sistēmas izveide Rugāju novada vidusskolas ēkās</t>
  </si>
  <si>
    <t>Izglītības iestāde
Attīstības plānošanas nodaļa</t>
  </si>
  <si>
    <t>Rugāju Sporta centrs
Attīstības plānošanas nodaļa</t>
  </si>
  <si>
    <t>Izglītības pārvalde
Izglītības iestādes</t>
  </si>
  <si>
    <t>Jauniešu centru infrastruktūras un vides pilnveidošana jaunatnes prasmju un iemaņu paaugstināšanai</t>
  </si>
  <si>
    <t>Uzlabota infrastruktūra, nodrošināts mūsdienīgs aprīkojums jauniešu digitālo prasmju pilnveidošanai</t>
  </si>
  <si>
    <t>Bērnu un jauniešu centri</t>
  </si>
  <si>
    <t>Balvu mūzikas skolas ārējās vides sakārtošana</t>
  </si>
  <si>
    <t>Veikta stāvlaukuma, celiņu izbūve mūzikas skolas iekšpagalmā, sakārtota ārtelpa</t>
  </si>
  <si>
    <t>Balvu Mākslas skolai, Balvu Mūzikas skolai, Balvu Sporta skolai papildināta materiāli tehniskā bāze, sakārtotas, energoefektīvas skolu ēkas</t>
  </si>
  <si>
    <r>
      <t xml:space="preserve">U1.1.3. Nodrošināt pieejamu un kvalitatīvu </t>
    </r>
    <r>
      <rPr>
        <b/>
        <sz val="12"/>
        <color indexed="9"/>
        <rFont val="Corporate S Light"/>
        <family val="1"/>
      </rPr>
      <t>profesionālo izglītību un mūžizglītību</t>
    </r>
  </si>
  <si>
    <t>Balvu profesionālā un vispārizglītojošā vidusskola kā Ziemeļlatgales profesionālās izglītības un mūžizglītības centrs</t>
  </si>
  <si>
    <t>Balvu profesionālā un vispārizglītojošā vidusskola
Izglītības pārvalde
Attīstības plānošanas nodaļa</t>
  </si>
  <si>
    <t>Ziemeļlatgalē nodrošināta jaunu, darba tirgū pieprasītu arodu un profesiju apguve, apmācīti augstas klases nozaru speciālisti IT jomā, medicīnā un sociālajā sfērā, piedāvāts pakalpojums aroda apguvei "speciālajiem"bērniem. Pilnveidota skolas vide, izbūvējot sporta laukumu</t>
  </si>
  <si>
    <t>Zaļās ārklases izveide Balvu profesionālā un vispārizglītojošā vidusskolā</t>
  </si>
  <si>
    <t>Sakārtota skolas ārtelpa, izveidota inovatīva "zaļā" klase</t>
  </si>
  <si>
    <t>Balvu profesionālā un vispārizglītojošā vidusskola</t>
  </si>
  <si>
    <t>KPFI, EKII, ERAF, ELFLA</t>
  </si>
  <si>
    <t>Balvu profesionālā un vispārizglītojošā vidusskola
Izglītības pārvalde</t>
  </si>
  <si>
    <t>ELFLA, ERAF, Interreg programmas</t>
  </si>
  <si>
    <t>Balvu stadiona infrastruktūras uzlabošana</t>
  </si>
  <si>
    <t>ERAF, SF
Interreg programmas</t>
  </si>
  <si>
    <t>Attīstības plānošanas nodaļa</t>
  </si>
  <si>
    <t>Attīstības plānošanas nodaļa
Ziemeļlatgales sporta centrs</t>
  </si>
  <si>
    <t xml:space="preserve">Pagastu pārvaldes
Balvu sākumskola
Ziemeļlatgales sporta centrs
</t>
  </si>
  <si>
    <t>Ziemeļlatgales sporta centrs</t>
  </si>
  <si>
    <t>Sporta pasākumu organizēšana un tautas sporta attīstības veicināšana visa novada teritorijā</t>
  </si>
  <si>
    <t>Kvalitatīvi sporta pasākumi dažādos sporta veidos novada teritoriālās vienībās, t.sk. pagastu sporta svētki, novada iestāžu darbinieku spēles. Novada iedzīvotāju un izglītojamo vajadzībām, veselīga dzīves veida veicināšanai organizēti pasākumi.  Starptautiskā un Latvijas mēroga sporta pasākumu organizēšana novadā</t>
  </si>
  <si>
    <t xml:space="preserve">Sociālā pārvalde
</t>
  </si>
  <si>
    <t>Zobārstniecības kabineta aprīkojuma pilnveidošana</t>
  </si>
  <si>
    <t xml:space="preserve">Pašvaldības atbalsta un veicināšanas pasākumi medicīnas speciālistu piesaistei </t>
  </si>
  <si>
    <t>Nodrošināta medicīnas speciālistu piesaiste novada veselības aprūpes iestādēm</t>
  </si>
  <si>
    <t>VIĻAKA   
 BALVI
BALTINAVA</t>
  </si>
  <si>
    <t xml:space="preserve">Sociālā pārvalde
Sociālās aprūpes iestādes
</t>
  </si>
  <si>
    <t>Sociālās pārvaldes ēkas pielāgošana cilvēkiem ar īpašām vajadzībām</t>
  </si>
  <si>
    <t>ERAF, ESF</t>
  </si>
  <si>
    <t>Sociālā pārvalde</t>
  </si>
  <si>
    <t>RUGĀJI
VIĻAKA</t>
  </si>
  <si>
    <t xml:space="preserve">Sociālās aprūpes iestādes
</t>
  </si>
  <si>
    <t>ESF, KPFI, EKII</t>
  </si>
  <si>
    <t>Atjaunots sociālais aprūpes centrs Rugājos pansionāts. Veikts Viļakas sociālās aprūpes centra telpu iekštelpu kosmētiskais remots un nepieciešamā pārbūve</t>
  </si>
  <si>
    <t>Sociālo pakalpojumu pilnveidošana sociālās aprūpes  iestādē "Pansionāts "Balvi""</t>
  </si>
  <si>
    <t>Sociālās aprūpes  iestāde "Pansionāts "Balvi""
Attīstības plānošanas nodaļa</t>
  </si>
  <si>
    <t xml:space="preserve">ESF, KPFI
</t>
  </si>
  <si>
    <t>Sakārtota iekšējā vide, nodrošināts tehniskais aprīkojums efektīvai pakalpojumu sniegšanai</t>
  </si>
  <si>
    <t>Sociālā pārvalde
Tehniskā nodaļa
Attīstības plānošanas nodaļa</t>
  </si>
  <si>
    <t>Sociālā pārvalde,
NVO</t>
  </si>
  <si>
    <t>Nodrošināta sociālā aprūpe dzīvesvietā</t>
  </si>
  <si>
    <t>Kultūras pārvalde
Kultūras iestādes</t>
  </si>
  <si>
    <t>Nodrošināti mākslinieciski augstvērtīgi festivāli un šo festivālu tradīciju turpināšana. Organizēti  pasākumi (Zelta kāzu un Sudrabkāzu jubilejas,  Bērnības svētki, Balto zeķīšu svētki, semināri u.c.), t.sk. Amatierteātru festivāls</t>
  </si>
  <si>
    <t>Pārrobežu sadarbības programma, VKKF</t>
  </si>
  <si>
    <t>Bērnu un jauniešu centri
Izglītības pārvalde</t>
  </si>
  <si>
    <t>VKKF</t>
  </si>
  <si>
    <t>Kultūras pārvalde
Novada muzeji</t>
  </si>
  <si>
    <t>ELFLA
VKKF</t>
  </si>
  <si>
    <t>Iegādāti skatuves tērpi,  tērpu sastāvdaļas, komplekti  amatiermākslas kolektīviem (vismaz 2 kolektīviem ik gadu atjaunots vizuālais ietērps), pūtēju orķestrim papildināts inventārs</t>
  </si>
  <si>
    <t>Kultūras iestāde
Attīstības plānošanas nodaļa</t>
  </si>
  <si>
    <t>ELFLA,
ERAF</t>
  </si>
  <si>
    <t>Kultūras iestādes
Pagastu pārvaldes</t>
  </si>
  <si>
    <t>Kultūras pieminekļu un sakrālā mantojuma kā kultūrvēsturiskā mantojuma daļas saglabāšana un attīstība</t>
  </si>
  <si>
    <t>ERAF, KPFI, 
Interreg  programmas</t>
  </si>
  <si>
    <t>Balvu novada muzejs
Attīstības plānošanas nodaļa</t>
  </si>
  <si>
    <t>ERAF, 
Interreg  programmas</t>
  </si>
  <si>
    <t>Veikta klosterēkas pārbūve, iekļaujot to muzeja aktivitāšu apritē</t>
  </si>
  <si>
    <t>Viļakas muzejs
Attīstības plānošanas nodaļa</t>
  </si>
  <si>
    <t>Kultūras pieminekļu saglabāšana</t>
  </si>
  <si>
    <t>ERAF, VKKF
Interreg  programmas</t>
  </si>
  <si>
    <t>Valsts un vietējas nozīmes kultūras pieminekļu atjaunošana novadā</t>
  </si>
  <si>
    <t>Kultūras pārvalde
Muzeji
Attīstības plānošanas nodaļa</t>
  </si>
  <si>
    <t>Sakrālā mantojuma saglabāšana novadā</t>
  </si>
  <si>
    <t>ERAF, VKKF, 
Interreg  programmas</t>
  </si>
  <si>
    <t>Izstrādāti kultūras pieminekļu saglabāšanas projekti</t>
  </si>
  <si>
    <t>Kultūras pārvalde
Attīstības plānošanas nodaļa</t>
  </si>
  <si>
    <t>ERAF, VKKF</t>
  </si>
  <si>
    <t>Balvu Centrālā bibliotēka un filiālbibliotēkas</t>
  </si>
  <si>
    <t>Atveseļošanas un noturības fonds, ERAF, Interreg programmas</t>
  </si>
  <si>
    <t>Balvu Centrālā bibliotēka
Attīstības plānošanas nodaļa</t>
  </si>
  <si>
    <t>Balvu Centrālā bibliotēka
Ziemeļlatgales biznesa un tūrisma centrs
Attīstības plānošanas nodaļa</t>
  </si>
  <si>
    <t>Novada muzeju esošo un jauno ekspozīciju izveidošana un papildināšana</t>
  </si>
  <si>
    <t>Izstrādāta koncepcija. Izveidotas jaunas, papildinātas ekspozīcijas, aprīkojums</t>
  </si>
  <si>
    <t>Novada muzeji</t>
  </si>
  <si>
    <t>Ziemeļlatgales  kultūrvēsturiskā mantojuma saglabāšana</t>
  </si>
  <si>
    <t>Atveseļošanas un noturības fonds, ERAF</t>
  </si>
  <si>
    <t>Novada muzeji
Kultūras iestādes</t>
  </si>
  <si>
    <t>Nodrošināta kultūrvēsturiskā mantojuma saglabāšana nākamība, paplašinot muzeja fondu glabātuves telpas</t>
  </si>
  <si>
    <t>Atbalsts vēsturiskās izpētes, t.sk arheoloģiskās izpētes darbu veikšanai un rezultāta publikācijām</t>
  </si>
  <si>
    <t xml:space="preserve">Veikta vēsturiskā mantojuma izpēte, dokumentēšana, grāmatu u.c. izpētes darbu publikācija </t>
  </si>
  <si>
    <t>Ziemeļlatgales muzeju tehniskās bāzes, infrastruktūras, aprīkojuma un darba vides uzlabošana un attīstīšana</t>
  </si>
  <si>
    <t>Mūsdienīgu vides objektu radīšana</t>
  </si>
  <si>
    <t>ERAF, Interreg programmas</t>
  </si>
  <si>
    <t>Sakārtota publiskā ārtelpa novadā, t.sk. ārtelpas ar skulptūru izveide pie Balvu katoļu baznīcas</t>
  </si>
  <si>
    <t>Attīstības plānošanas nodaļa
Tehniskā nodaļa</t>
  </si>
  <si>
    <t>Nodrošināta efektīva datu apmaiņa iestāžu starpā, pielietojot mūsdienīgus digitālos rīkus un informācijas sistēmas</t>
  </si>
  <si>
    <t>Darba vides pilnveidošana</t>
  </si>
  <si>
    <t xml:space="preserve">Informācijas tehnoloģiju nodaļa 
Novada VVPKAC </t>
  </si>
  <si>
    <t>Informācijas tehnoloģiju nodaļa
Attīstības plānošanas nodaļa</t>
  </si>
  <si>
    <t>Iestāžu rīcībā esošās datortehnikas, biroja un sakaru tehnikas atjaunošana informācijas sistēmu darbības pilnveidošanai</t>
  </si>
  <si>
    <t>Uzlabota novada atpazīstamība, izstrādāts novada marketinga dokuments, veiktas aktivitātes</t>
  </si>
  <si>
    <t>Sabiedrisko attiecību nodaļa, Ziemeļlatgales biznesa un tūrisma centrs</t>
  </si>
  <si>
    <t>Līdzdalības budžets iedzīvotāju iniciatīvu atbalstam</t>
  </si>
  <si>
    <t>Atbalstīti sabiedrības iesniegtie projekti</t>
  </si>
  <si>
    <t>ikgadu</t>
  </si>
  <si>
    <t>Attīstības plānošanas nodaļa, 
biedrības, nodibinājumi</t>
  </si>
  <si>
    <t>U2.2.2. Attīstīt un stiprināt sadarbību ar partneriem vietējā, reģionālā, nacionālā un starptautiskā mērogā/līmenī</t>
  </si>
  <si>
    <t>Iedzīvotāju un nevalstisko organizāciju iniciatīvu atbalstīšana atbalsts novada stratēģisko uzstādījumu īstenošanai</t>
  </si>
  <si>
    <t>Īstenotas pašvaldības un biedrību, iedzīvotāju kopējo interešešu sadarbības aktivitātes</t>
  </si>
  <si>
    <t>Biedrības
NVO
Pašvaldības institūcijas</t>
  </si>
  <si>
    <t>Novada administrācija</t>
  </si>
  <si>
    <t xml:space="preserve">Novada administrācijas </t>
  </si>
  <si>
    <t>Novada administrācija
Pašvaldības iestādes</t>
  </si>
  <si>
    <t>Pašvaldības institūcijas</t>
  </si>
  <si>
    <t>Izbūvēts optiskais kabelis uz Viļakas Valsts ģimnāziju, Rekavas vidusskolu, Bērzpils pamatskolu un Rugāju vidusskolu, nodrošināta stabilāka pieeja internetam, nodrošinot  uzlabotu centrālo eksāmenu norises kārtību</t>
  </si>
  <si>
    <t>Iegādāts moderns sporta aprīkojums</t>
  </si>
  <si>
    <t>KUBULU PAGASTS</t>
  </si>
  <si>
    <t>Bijušā Klostera ēkas 2. kārtas pārbūve</t>
  </si>
  <si>
    <t>Dokumentācijas izstrāde kultūras pieminekļu saglabāšanai un iekļaušanai kultūras un ekonomikas apritē</t>
  </si>
  <si>
    <t>Viļakas muzeja ēkas vienkāršota pābūve</t>
  </si>
  <si>
    <t>Viļakas pilsētas un Šķilbēnu pagasta izglītības iestāžu pārbūve</t>
  </si>
  <si>
    <t>Materiāli tehniskās bāzes uzlabošanu un attīstīšanu novada bibliotēkās. Datorprogrammatūru iegāde. Modernizēts aprīkojums filiālbibliotēkās</t>
  </si>
  <si>
    <t>Muzeju krājuma saglabāšana, papildināšana, piemērotu telpu ar mūsdienīgām tehnoloģijām izveide un uzturēšana, mākslas darbu ilgtspējīga saglabāšana. Muzejpedagoģisko programmu atbalsts muzejos. Gidu aprīkojuma iegāde</t>
  </si>
  <si>
    <t>Šķilbēnu Pensionāru saietu nama ēkas 2. kārtas pārbūve</t>
  </si>
  <si>
    <t>Turpinās ēkas pārbūve (t.sk. lifts/pacēlājs, saules baterijas, kabineti speciālistiem, telpas nodarbībām, papildēku atjaunošana) un sociālo pakalpojumu paplašināšana</t>
  </si>
  <si>
    <t>Kompetenti, profesionāli pašvaldības darbinieki. Regulāra pieredzes apmaiņa ar citām Latvijas un ārzemju pašvaldībām</t>
  </si>
  <si>
    <t>Piesaistīti nepieciešamie speciālisti. Noorganizēti pieredzes braucieni un semināri/konferences</t>
  </si>
  <si>
    <t>VTP1 Sabiedrība</t>
  </si>
  <si>
    <t>VTP3 Vide</t>
  </si>
  <si>
    <t>VTP2 Pārvalde</t>
  </si>
  <si>
    <t>VTP4 Infrastruktūra</t>
  </si>
  <si>
    <t>VTP6 Tūrisms</t>
  </si>
  <si>
    <t>Balvu novada domes priekšsēdētājs _______________________ S. Maksimovs</t>
  </si>
  <si>
    <t>RV1.3. VESELĪGA UN SOCIĀLI DROŠA SABIEDRĪBA</t>
  </si>
  <si>
    <t>Projekti ilgtermiņa prioritātes "Viedā pārvaldībā balstīta izglītota, sociāli nodrošināta, veselīga un radoša sabiedrība" sekmēšanai</t>
  </si>
  <si>
    <t>Projekti ilgtermiņa prioritātes "Ilgtspējīga infrastruktūra un vide" sekmēšanai</t>
  </si>
  <si>
    <t>Projekti ilgtermiņa prioritātes "Ekonomisko aktivitāti veicinoša vide" sekmēšanai</t>
  </si>
  <si>
    <t>Aktivitātes un projekti ilgtermiņa prioritātes "Viedā pārvaldībā balstīta izglītota, sociāli nodrošināta, veselīga un radoša sabiedrība" sekmēšanai</t>
  </si>
  <si>
    <t>Aktivitātes un projekti ilgtermiņa prioritātes "Ilgtspējīga infrastruktūra un vide" sekmēšanai</t>
  </si>
  <si>
    <t>Aktivitātes un projekti ilgtermiņa prioritātes "Ekonomisko aktivitāti veicinoša vide" sekmēšanai</t>
  </si>
  <si>
    <t>U1.3.3. Attīstīt jaunus sociālos pakalpojumus</t>
  </si>
  <si>
    <t>RV3.2. PUBLISKĀ ĀRTELPA</t>
  </si>
  <si>
    <t>VTP5 Uzņēmējdarbības atbalsts</t>
  </si>
  <si>
    <t>BALVI
RUGĀJI</t>
  </si>
  <si>
    <t>Uzraudzība</t>
  </si>
  <si>
    <t>RV3.4. DROŠĪBA</t>
  </si>
  <si>
    <t>U3.4.2. Veicināt pilsonisko atbildību un attīstīt visu pušu sadarbību</t>
  </si>
  <si>
    <t>A3.4.2.1.</t>
  </si>
  <si>
    <t>Viļakas viduslaiku pilsdrupu konservācija</t>
  </si>
  <si>
    <t>Saglabāts kūltūrvēsturisks mantojums</t>
  </si>
  <si>
    <t>RV5.1. UZŅĒMĒJDARBĪBAI NEPIECIEŠAMĀ INFRASTRUKTŪRA UN ATBALSTA PASĀKUMI</t>
  </si>
  <si>
    <t>U5.1.2. Pilnveidot uzņēmējdarbības atbalsta sistēmu</t>
  </si>
  <si>
    <t>U6.1.2. Popularizēt tūrisma iespējas</t>
  </si>
  <si>
    <t>U6.1.3. Atbalstīt jaunu tūrisma produktu un piedāvājumu attīstībai</t>
  </si>
  <si>
    <t>RV6.1. TŪRISMA INFRASTRUKTŪRA UN KONKURĒTSPĒJĪGS PIEDĀVĀJUMS</t>
  </si>
  <si>
    <t>U2.1.2. Pilnveidot, modernizēt un attīstīt jaunus publiskos pakalpojumus</t>
  </si>
  <si>
    <t>RV4.3. INFORMĀCIJAS UN KOMUNIKĀCIJAS TEHNOLOĢIJAS</t>
  </si>
  <si>
    <r>
      <t xml:space="preserve">Profesionālās ievirzes un interešu izglītība, </t>
    </r>
    <r>
      <rPr>
        <sz val="11"/>
        <color indexed="8"/>
        <rFont val="Corporate S Light"/>
        <family val="1"/>
      </rPr>
      <t>jauniešu iniciatīvu un aktivitāšu atbalstīšana</t>
    </r>
  </si>
  <si>
    <t xml:space="preserve">Pagasta pārvalde
Nekustamā īpašuma nodaļa
</t>
  </si>
  <si>
    <t>Apzināts un novērtēts pašvaldības dzīvojamais fonds, izstrādāts rīcības plāns. Veiktas aktivitātes plāna īstenošanai</t>
  </si>
  <si>
    <t>KPFI</t>
  </si>
  <si>
    <t xml:space="preserve">Pagasta pārvalde
</t>
  </si>
  <si>
    <t>Veicināta daudzdzīvokļu māju siltināšana. Daudzdzīvokļu ēku energoefektivitātes nodrošināšanas pasākumi  – tehniskais projekts, energo audits, remontdarbi</t>
  </si>
  <si>
    <t xml:space="preserve">BALVI
</t>
  </si>
  <si>
    <t>Balvu pilsētas pārvalde
Informācijas tehnoloģiju nodaļa</t>
  </si>
  <si>
    <t>Interaktīvo informācijas stendu  un interaktīvo ekrānu modernizēšana un jaunu  viedo objektu izvietošana publiskajā ārtelpā</t>
  </si>
  <si>
    <t>Pagasta pārvalde</t>
  </si>
  <si>
    <t>Pilsētu un pagastu pārvaldes
Attīstības plānošanas nodaļa</t>
  </si>
  <si>
    <t xml:space="preserve">Balvu pilsētas pārvalde
</t>
  </si>
  <si>
    <t>Pašvaldības līdzfinansējums daudzdzīvokļu māju pagalmu sakārtošanai</t>
  </si>
  <si>
    <t>Tehniskā nodaļa
Balvu pilsētas pārvalde</t>
  </si>
  <si>
    <t>Nekustamā īpašuma nodaļa
Tehniskā nodaļa</t>
  </si>
  <si>
    <t>Pilsētu un pagastu pārvaldes
Tehniskā nodaļa
Attīstības plānošanas nodaļa</t>
  </si>
  <si>
    <t>Projekts “Vides pārvaldības pilnveidošana, īstenojot kopējus pasākumus RU-LV pārrobežu reģionos”
Akronīms: Zaļā palete /GreenPalette/</t>
  </si>
  <si>
    <t xml:space="preserve">Attīstības plānošanas nodaļa </t>
  </si>
  <si>
    <t>Koplietošanas meliorāciju sistēmu atjaunošanasaskaņā ar prioritāro sarakstu</t>
  </si>
  <si>
    <t>Nekustamā īpašuma nodaļa
Tehniskā nodaļa
Attīstības plānošanas nodaļa</t>
  </si>
  <si>
    <t>Atjaunotas koplietošanas meliorācijas sistēmas Rugāju pagasta Kozupē;  Lazdukalna pagastā (Slavīti - Piestiņa); Lazdukalna pagastā (Papurne - Osa); Lazdukalna pagastā (Benislava - Saipīte)</t>
  </si>
  <si>
    <t>Nekustamā īpašuma nodaļa
Tehniskā nodaļa
Pagasta pārvalde</t>
  </si>
  <si>
    <t>RUGĀJU PAGASTS</t>
  </si>
  <si>
    <t>BALTINAVAS PAGASTS</t>
  </si>
  <si>
    <t>Aizauguma mazināšana un ekosistēmas uzlabošana novada ūdenstilpnēs</t>
  </si>
  <si>
    <t>Publisko ezeru apsaimniekošanas noteikumu izstrāde un īstenošana</t>
  </si>
  <si>
    <t>Izstrādāti apsaimniekošanas noteikumi un plāni novada publiskajiem ezeriem (Balvu, Pērkonu, Svētūnes), veiktas aktivitātes plānu īstenošanai</t>
  </si>
  <si>
    <t>Tehniskā nodaļa</t>
  </si>
  <si>
    <t>Nekustamā īpašuma nodaļa
Tehniskā nodaļa
Pagastu pārvaldes</t>
  </si>
  <si>
    <t>Nekustamā īpašuma nodaļa
Tehniskā nodaļa
Pilsētu un pagastu pārvaldes</t>
  </si>
  <si>
    <t>Piesārņoto vietu novadā izpēte un sanācija</t>
  </si>
  <si>
    <t>Sanācijas projekta izstrāde un īstenošana.
Uzlabota un palielināta piesārņoto vietu sanācija</t>
  </si>
  <si>
    <t>Revitalizēta teritorija</t>
  </si>
  <si>
    <t>Veikta degradētās vietas Kubulu pagastā, pie Balvu ezera, sanācija un revitalizācija</t>
  </si>
  <si>
    <t>Atkritumu šķirošanas laukumu izveide, t.sk.  bioloģiski noārdāmo atkritumu kompostēšanas laukumu izbūve</t>
  </si>
  <si>
    <t xml:space="preserve">ERAF
</t>
  </si>
  <si>
    <t>Izveidota ilgspējīgu un videi draudzīgu bioloģiski noārdāmo atkritumu vākšanas sistēma (Balvu un  Viļakas pilsētām pieguļošajās teritorijās, Rugāju un Baltinavas pagastu teritorijā)</t>
  </si>
  <si>
    <t>Sakārtotas atkritumu novietņu vietas gan no funkcionālā, gan estētiskā aspekta</t>
  </si>
  <si>
    <t>Pašvaldības policijas speciālā aprīkojuma, transporta papildināšana</t>
  </si>
  <si>
    <t>Paaugstināta sabiedrības drošība, iegādāts mūsdienīgs policijas aprīkojums</t>
  </si>
  <si>
    <t>Pašvaldības policija</t>
  </si>
  <si>
    <t>Paplašinātas un atjaunotas videonovērošanas sistēmas, uzlabojot sabiedrisko kārtību un drošību</t>
  </si>
  <si>
    <t>Informācijas tehnoloģiju nodaļa</t>
  </si>
  <si>
    <t>Atbalsta instrumentu pilnveidošana ģimenēm un labvēlīgas vides veidošanas veicināšana ģimenēm ar bērniem</t>
  </si>
  <si>
    <t>Atjaunota skatuves, iegādāti skaņas aprīkojuma komplekti. Nodrošināts mūsdienīgs  kultūras namu skatuvju aprīkojums ar profesionālām gaismas iekārtām, skatuves aizkaru mehanizāciju.  Atjaunotas novada pagastu un pilsētu brīvdabas estrādes</t>
  </si>
  <si>
    <t>Atbalsts pedagogu tālākizglītībai un profesionālās kvalifikācijas paaugstināšanai, profesionālai pilnveidei un jaunu/papildus specialitāšu apguvei</t>
  </si>
  <si>
    <t>Energoefektivitātes paaugstināšana un pakalpojumu pieejamības dažādošana izglītības iestādēs</t>
  </si>
  <si>
    <t xml:space="preserve">Atbalsts pedagogu tālākizglītībai un profesionālai pilnveidei </t>
  </si>
  <si>
    <t>Izveidotas un pilnveidotas jaunas aktīvās atpūtas vietas, t.sk. pie Balvu ezera. Āra trenažieru izvietošana. Pielāgotas slēpošanas trases pie Balvu ezera</t>
  </si>
  <si>
    <t>Brīvpieejas sporta laukumu izbūve</t>
  </si>
  <si>
    <t>RUGĀJI
SKUJETNIEKI</t>
  </si>
  <si>
    <t xml:space="preserve">VIĻAKA
 REKOVA
</t>
  </si>
  <si>
    <t>Īstenošanas teritorija (viss novads, pilsēta, ciems, pagasts)</t>
  </si>
  <si>
    <t>UPĪTE</t>
  </si>
  <si>
    <t>REKOVA</t>
  </si>
  <si>
    <t>Izglītības iestāžu materiāli tehniskā nodrošinājuma un infrastruktūras, t.sk. izglītības iestāžu ārtelpu, pilnveidošana un modernizēšana</t>
  </si>
  <si>
    <t>Ziemeļlatgales sporta centra pilnveidošana, materiāli tehniskās bāzes uzlabošana</t>
  </si>
  <si>
    <t>Jauni VPVKAC pakalpojumi, kas ir pieejami elektroniski. Izveidots pašvaldības digitālais datu centrs</t>
  </si>
  <si>
    <t>Nepārtraukti nodrošināta sociālās sfēras darbinieku tālākizglītība, mūžizglītība, nodrošinot iespēju paaugstināt darbinieku kvalifikāciju, informācijas pieejamību jaunākajām tendencēm; sniegts atbalsts supervīzijas sociālās sfēras darbiniekiem</t>
  </si>
  <si>
    <t>SKUJETNIEKI</t>
  </si>
  <si>
    <t>ŠĶILBĒNU PAGASTS</t>
  </si>
  <si>
    <t>Iekšpagalmu un piebraucamo ceļu  sakārtošana pie daudzdzīvokļu mājām</t>
  </si>
  <si>
    <t>Daudzdzīvokļu māju Bērzu ielā Nr.1; Nr.3; Nr.5 māju iekšpagalmu asfaltēšanu līdz pagasta attīrīšanas iekārtām (NAI)</t>
  </si>
  <si>
    <t>BENISLAVA</t>
  </si>
  <si>
    <t>BALVI
KUPRAVAS PAGASTS</t>
  </si>
  <si>
    <t>KUPRAVA</t>
  </si>
  <si>
    <t>Atkritumu novietņu vietu sakārtošana</t>
  </si>
  <si>
    <t>Noasfaltēta rolleru trase</t>
  </si>
  <si>
    <t>Attīrīti ezeru krasti no krūmiem, nopļautas niedres  (t.sk. Svētūnes, Obeļovas ezeros)</t>
  </si>
  <si>
    <t>Centralizētās siltumapgādes sistēmas izveide un paplašināšana</t>
  </si>
  <si>
    <t>BALTINAVA
BALVI
BĒRZPILS</t>
  </si>
  <si>
    <t>AS Balvu enerģija
Viļas pilsētas un pagastu pārvaldes</t>
  </si>
  <si>
    <t>Izbūvētas siltumtrases Balvos, Baltinavā, Bērzpilī. Izveidotas apkures katlu telpas Baltinavā</t>
  </si>
  <si>
    <t>Pašvaldības aģentūras "SAN-TEX" ēkas energoefektivitātes paaugstināšana</t>
  </si>
  <si>
    <t>PA SAN-TEX</t>
  </si>
  <si>
    <t>ŠĶILBANI</t>
  </si>
  <si>
    <t>Tehniskā nodaļa
Pilsētu un pagastu pārvaldes</t>
  </si>
  <si>
    <t>Ūdenssaimniecības sakārtošana Upītes ciemā</t>
  </si>
  <si>
    <t>KF</t>
  </si>
  <si>
    <t>Ūdenssaimniecības IV kārtas attīstība Balvu pilsētā</t>
  </si>
  <si>
    <t>Izbūvēti jauni ūdensvada un kanalizācijas tīkli ~3,5 km garumā, jaunas notekūdeņu pārsūknēšanas stacijas, tiks radītas jaunas komunālo tīklu pieslēgumu iespējas vairāk kā 130 mājsaimniecībām, tiks samazināti apkārtējās vides piesārņošanas riski</t>
  </si>
  <si>
    <t>Ūdenssaimniecības attīstība Baltinavas novada Baltinavas ciemā II kārta</t>
  </si>
  <si>
    <t xml:space="preserve">Ūdenssaimniecības attīstība Rugāju ciemā II kārta </t>
  </si>
  <si>
    <t>RUGĀJU PAGASTS (TIKAIŅI)</t>
  </si>
  <si>
    <t>Komunikāciju atjaunošana pagastu administratīvajos centros (veikti ieguldījumi apzinātos objektos) saskaņā ar pašvaldības budžetā apstiprinātajiem izdevumiem</t>
  </si>
  <si>
    <t>PA SAN-TEX
Tehniskā nodaļa
Pilsētu un pagastu pārvalde</t>
  </si>
  <si>
    <t>PA SAN-TEX
Tehniskā nodaļa
Balvu pilsētas pārvalde</t>
  </si>
  <si>
    <t>LVAF</t>
  </si>
  <si>
    <t>Specializētās tehnikas iegāde pakalpojuma nodrošināšanai</t>
  </si>
  <si>
    <t>BALVI
VIĻAKA
RUGĀJI
BALTINAVA
TILŽA</t>
  </si>
  <si>
    <t>A4.1.2.5.</t>
  </si>
  <si>
    <t>Pilsētu un pagastu pārvaldes
Tehniskā nodaļa</t>
  </si>
  <si>
    <t>Kapsētu plānu sagatavošana un digitalizācija</t>
  </si>
  <si>
    <t>Pilsētu un pagastu pārvales</t>
  </si>
  <si>
    <t>Atjaunoti kapu infrastruktūras elementi. Sakārtoti pievedceļi un stāvvietas</t>
  </si>
  <si>
    <t>Pašvaldības autoceļa Čudarīne - Obeļova (A2) dubultās virsmas apstrāde 5,93 km (0,00 -5,93 km)</t>
  </si>
  <si>
    <t>Tehniskā nodaļa
Pagasta pārvalde</t>
  </si>
  <si>
    <t>Veikta dubultās visrmas apstrāde pašvaldības ceļam 5,93 km garumā</t>
  </si>
  <si>
    <t>Uzlabota satiksmes drošiba, sakārtota transporta infrastruktūra (t.sk. autostāvvietas izbūve pie Eglaines pamatskolas un Lazdukalna saieta nama)</t>
  </si>
  <si>
    <t>Pagasta pārvalde
Tehniskā nodaļa</t>
  </si>
  <si>
    <t>Pagastu pārvaldes
Tehniskā nodaļa</t>
  </si>
  <si>
    <t>Īpašumtiesību sakārtošana</t>
  </si>
  <si>
    <t>Nekustamā īpašuma nodaļa</t>
  </si>
  <si>
    <t>Kārsavas un Viļakas ielu pārbūve (autoceļš P45)</t>
  </si>
  <si>
    <t>Kurmenes ielas, Dzelzceļa ielas un Meža ielas seguma  uzlabošana</t>
  </si>
  <si>
    <t>Izbūvētas gājēju ietves un energoefektīvs apgaismojums novada apdzīvotās vietās</t>
  </si>
  <si>
    <t xml:space="preserve">PA SAN-TEX
Novada nozīmes attīstības centru pagastu pārvaldes </t>
  </si>
  <si>
    <t>PA SAN-TEX
Pilsētu un pagastu pārvaldes</t>
  </si>
  <si>
    <t>Velo infrastruktūras attīstība</t>
  </si>
  <si>
    <r>
      <t>Elektrotransporta iegāde CO</t>
    </r>
    <r>
      <rPr>
        <vertAlign val="subscript"/>
        <sz val="11"/>
        <color indexed="8"/>
        <rFont val="Corporate S Light"/>
        <family val="1"/>
      </rPr>
      <t>2</t>
    </r>
    <r>
      <rPr>
        <sz val="11"/>
        <color indexed="8"/>
        <rFont val="Corporate S Light"/>
        <family val="1"/>
      </rPr>
      <t xml:space="preserve"> izmešu samazināšanai</t>
    </r>
  </si>
  <si>
    <t>Tehniskā nodaļa
PSIA Balvu ATU</t>
  </si>
  <si>
    <t>Tehniskā nodaļa
Pilsētu un pagastu pārvaldes
PSIA Balvu ATU</t>
  </si>
  <si>
    <t>Elektrotransportlīdzekļu uzlādes infrastruktūras attīstība</t>
  </si>
  <si>
    <t>Izbūvētas elektrotransportlīdzekļu ātrās uzlādes stacijas</t>
  </si>
  <si>
    <t>Projekta īstenotājs: Satiksmes ministrija</t>
  </si>
  <si>
    <t>Baltinavas muzeja ēkas energoefektivitātes paaugstināšana</t>
  </si>
  <si>
    <t>Esošo telpu, siltumapgādes un infrastruktūras uzlabošana nepieciešama, lai uzlabotu darba vides apstākļus strādājošajiem un samazinātu CO2 izmešu apjomu</t>
  </si>
  <si>
    <t>Balvu Mākslas skolas ēkas energoefektivitātes paaugstināšana</t>
  </si>
  <si>
    <t>Rugāju pagasta pārvaldes ēkas energoefektivitātes paaugstināšana</t>
  </si>
  <si>
    <t>Reizē ar pilsētas ielu segumu nomaiņu, veikta ~50 gadu un vecāku ūdens un kanalizācijas tīklu cauruļvadu pārbūve un nomaiņa</t>
  </si>
  <si>
    <t>Jauna kolektora izbūve, savienojot Skvēra un Tirgus ielas tīklus ar Kalna ielu.  Esošo lietus kanalizācijas tīklu pārbūve  un avārijas remontu darbu veikšana,  Baznīcas, Vidzemes u.c ielās, lietus notekūdeņu pieslēgumu atdalīšana no fekālās kanalizācijas tīkliem, radot atsevišķu tīklu</t>
  </si>
  <si>
    <t>Atjaunoti grants segumi pārbūvēti, ceļu posmi lauku teritorijās, t.sk. Vasilišķi-Svētūne-Jorzova (0,00-2,00km), Breksīne-Viļumi (0,00-2,95km)</t>
  </si>
  <si>
    <t>Pašvaldības autoceļa Rugāji-Tikaiņi (0,975 km līdz 7,811 km) seguma uzlabošana</t>
  </si>
  <si>
    <t>Dabas teritoriju ilgtspējīgas izmantošanas nodrošināšana</t>
  </si>
  <si>
    <t>Dabas objektu un teritoriju apsaimniekošanas un ekspluatācijas noteikumu izstrādāšana</t>
  </si>
  <si>
    <t>Pašvaldības līdzfinansējums dabas aizsardzības plāna izstrādei dabas liegumam "Lubānu mitrājs", īpaši aizsargājamo dabas teritoriju apsaimniekošanas plāna izstrāde Pokratas ezeram u.c. dabas objektiem un teritorijām pēc nepieciešamības</t>
  </si>
  <si>
    <t>Iekārtotas telpas nevalstisko organizāciju darbības atbalstam</t>
  </si>
  <si>
    <t>ELFLA, Interreg programmas</t>
  </si>
  <si>
    <t>ERAF, ANM fonds, Interreg programmas</t>
  </si>
  <si>
    <t>LVAF, ELFLA, Interreg programmas</t>
  </si>
  <si>
    <t>ELFLA, Zivju fonds</t>
  </si>
  <si>
    <t xml:space="preserve">Zivju fonds, LVAF </t>
  </si>
  <si>
    <t>Zivju fonds, LVAF</t>
  </si>
  <si>
    <t>ERAF, LVAF, ANF</t>
  </si>
  <si>
    <t>KPFI, EKII</t>
  </si>
  <si>
    <t>ERAF, ANF investīcijas</t>
  </si>
  <si>
    <t xml:space="preserve">ERAF, ANM fonds
</t>
  </si>
  <si>
    <t>bij. RUGĀJU NOVADĀ IETILPSTOŠIE PAGASTI</t>
  </si>
  <si>
    <t xml:space="preserve">Esošo pašvaldības ielu uzlabošana </t>
  </si>
  <si>
    <t>ERAF, ESF+</t>
  </si>
  <si>
    <t>ERAF, Valsts budžets</t>
  </si>
  <si>
    <t>ERAF, ANM finansējums</t>
  </si>
  <si>
    <t>ERAF, ANM fonds,
KF</t>
  </si>
  <si>
    <t>Uzlabotas un uzturētas pašvaldības ielas</t>
  </si>
  <si>
    <t xml:space="preserve">Izstrādāta viedo tehnoloģiju apmācības programma, iegādāta mūsdienīga tehnoloģija un aprīkojums </t>
  </si>
  <si>
    <t xml:space="preserve">Veikti atbalsta pasākumi saziņas kvalitātes uzlabošanai interneta vidē, pieejams kvalitatīvs un ātrs internets. Nodrošināta lielāka pakalpojumu pieejamība un racionālāka darba, t.sk. attālinātā darba vides, iespējas
</t>
  </si>
  <si>
    <t>Esošās infrastruktūras uzlabošana, jaunu mūsdienīgu risinājumu proaktīva plānošana un veidošana</t>
  </si>
  <si>
    <t>Novada sporta pasākumu organizēšana visos novada populārākos sporta veidos un starptautisko sacensību organizēšana</t>
  </si>
  <si>
    <t>Atveseļošanas un noturības fonds, ERAF, Interreg programmas, VKKF</t>
  </si>
  <si>
    <t>Tūrisma stratēģijas izstrāde un zīmola attīstība</t>
  </si>
  <si>
    <t>ERAF, Interreg programmas, ELFLA</t>
  </si>
  <si>
    <t>Atbalsts aktīvā tūrisma infrastruktūras attīstībai</t>
  </si>
  <si>
    <t>Zaļo ceļu (pa bijušo dzelzceļu) - esošo un jaunu vietējo, reģionālo un starptautisko velomaršrutu infrastruktūras pilveide, sporta tūrisma, piedzīvojumu, dabas un kultūras tūrisma, lauku tūrisma attīstībai nepieciešamās infrastruktūras uzlabošana</t>
  </si>
  <si>
    <t>Izveidotajā informatīvā platformā – tūrisma tīmekļvietne, aplikācija, digitālie info stendi Balvos un Viļakā. Audio gidu un 360 grādu panorāmas objektu foto platformas iegāde.
Uzlabotas tūrisma pakalpojumu sniedzēju zināšanas un prasmes viesmīlības sektorā, mārketingā, poziocinēšanā, pārdošanā u.c.</t>
  </si>
  <si>
    <t>Vienotas tūrisma pakalpojumu sniedzēju datu bāzes un statistikas datu sistēmas uzturēšana, tūrisma pakalpojuma sniedzēju izglītošana</t>
  </si>
  <si>
    <t>Aktīvā tūrisma infrastruktūras ilgtspējīga attīstība</t>
  </si>
  <si>
    <t xml:space="preserve">Tūrisma informācijas pilnveidošana un popularizēšana </t>
  </si>
  <si>
    <t>Veiktas ieviešanas aktivitātes, t.sk. projekts “Mārketinga kampaņa Latgales reģiona lauku tūrisma attīstībai  un popularizēšanai”, uzstādītas lielformāta kartes Viļakas un Balvu pilsētās, informācija par tūrisma objektiem novadā. Dažādu iespieddarbu (bukletu, brošūru) sagatavošana, tūrisma pasākumu rīkošana; apmācības reģiona tūrisma uzņēmējiem</t>
  </si>
  <si>
    <t>Ziemeļlatgales uzņēmējdarbības un tūrisma attīstības centrs kā pārnovadu sadarbības partneris</t>
  </si>
  <si>
    <t>Interreg programmas, ERAF</t>
  </si>
  <si>
    <t>Uzlabota tūrisma infrastruktūra un pakalpojuma kvalitāte</t>
  </si>
  <si>
    <t>Jaunu tematisko tūrisma produktu izveide un attīstība</t>
  </si>
  <si>
    <t>Izstrādāti un ieviesti jauni tematiskie tūrisma produkti kulinārajā, dabas, velo, aktīvajā, lauku, kultūras u.c. tūrismā</t>
  </si>
  <si>
    <t>ELFLA, LEADER aktivitāte, Interreg programmas</t>
  </si>
  <si>
    <t>Noorganizēts ikgadējais  konkurss „Sakoptākais īpašums”, popularizējot un apbalvojot sakoptākos novada īpašumus</t>
  </si>
  <si>
    <t>Dabas daudzveidības iekļaušana tūrisma piedāvājumā, t.sk. sadarbības veicināšana ar īpaši aizsargājamo dabas teritoriju īpašniekiem</t>
  </si>
  <si>
    <t>ELFLA, ERAF, LVAF, Interreg programmas</t>
  </si>
  <si>
    <r>
      <t>Balvu novada pašvaldības plānotās investīcijas vidējā termiņa prioritāšu griezumā</t>
    </r>
    <r>
      <rPr>
        <sz val="12"/>
        <color indexed="8"/>
        <rFont val="Corporate S Medium"/>
        <family val="3"/>
      </rPr>
      <t xml:space="preserve"> (bez prioritārajām projektu idejām)</t>
    </r>
  </si>
  <si>
    <t>Amatnieku, radošo industriju attīstības veicināšana, jaunu pakalpojumu izveide.
Sekmēta jaunu tematisko ciematu iekļaušana tūrisma pakalpojumu apritē</t>
  </si>
  <si>
    <t>bij. BALVU UN RUGĀJU NOV.</t>
  </si>
  <si>
    <t>A6.1.2.1.</t>
  </si>
  <si>
    <t>A6.1.2.2.</t>
  </si>
  <si>
    <t>A6.1.3.1.</t>
  </si>
  <si>
    <t>A6.1.3.2.</t>
  </si>
  <si>
    <t>A6.1.3.3.</t>
  </si>
  <si>
    <t>A6.1.3.4.</t>
  </si>
  <si>
    <t>Attīstot pārnovadu centru sadarbību, atbalstīta un veicināta uzņēmējdarbība novadā.
Izveidoti jauni tūrisma pakalpojumi</t>
  </si>
  <si>
    <t>Iekārtotas ergometriskas darba vietas</t>
  </si>
  <si>
    <t>Izveidoti jauni tūrisma maršruti, palielinājites tūristu apmeklējumu skaits</t>
  </si>
  <si>
    <t>Izstrādāti jauni velomaršruti un papildināti jau esošie, t.sk. velomaršruts Nr.34 "Rypoj vasals" Rugāju novadā</t>
  </si>
  <si>
    <t>ELFLA, ERAF, ANF</t>
  </si>
  <si>
    <t>Ikgadēja uzņēmēju tikšanās, pieredzes apmaiņas braucieni, izstādes, apaļie galdi. Informatīvo dienu organizēšana uzņēmējiem par ES finansējuma piesaistīšanu. Viens uzņēmējus solidarizējošs pasākums gadā</t>
  </si>
  <si>
    <t>Biznesa plānu un ideju grantu konkursu organizēšana uzņēmēju atbalstam</t>
  </si>
  <si>
    <t>Organizēts vismaz viens konkurss gadā. Veicināta jauno uzņēmēju attīstība</t>
  </si>
  <si>
    <t>Dzīvesveida, sociālā, hobija uzņēmējdarbības atbalsts</t>
  </si>
  <si>
    <t>Organizēti konkursi pašvaldībai aktuālos uzņēmējdarbības veidos, iesaistot mikro uzņēmējus un amatniekus</t>
  </si>
  <si>
    <t>ERAF, pārrobežu sadarbības programma</t>
  </si>
  <si>
    <t>PA SAN-TEX
Tehniskā nodaļa
Viļakas pilsētas un pagastu pārvaldes</t>
  </si>
  <si>
    <t>PA SAN-TEX
Tehniskā nodaļa
Rugāju pagasta pārvalde</t>
  </si>
  <si>
    <t>PA SAN-TEX
Tehniskā nodaļa
Blvu pilsētas pārvalde</t>
  </si>
  <si>
    <r>
      <t xml:space="preserve">U3.2.3. Nodrošināt kapsētu teritoriju </t>
    </r>
    <r>
      <rPr>
        <b/>
        <sz val="12"/>
        <color indexed="9"/>
        <rFont val="Corporate S Light"/>
        <family val="1"/>
      </rPr>
      <t>labiekārtošanu</t>
    </r>
  </si>
  <si>
    <t>A3.2.3.1.</t>
  </si>
  <si>
    <t>A3.2.3.2.</t>
  </si>
  <si>
    <t>U5.1.3. Sekmēt novada uzņēmēju konkurētspējas paaugstināšanos, atpazīstamību un investīciju piesaisti</t>
  </si>
  <si>
    <t>Piezīmes</t>
  </si>
  <si>
    <t>Izglītības iestāde</t>
  </si>
  <si>
    <t>Kultūras iestādes
Kultūras pārvalde</t>
  </si>
  <si>
    <t>Jaunu un mūsdienīgu vides, kultūras un dizaina objektu veidošana</t>
  </si>
  <si>
    <r>
      <t>Aktivitātes un projekti i</t>
    </r>
    <r>
      <rPr>
        <b/>
        <sz val="16"/>
        <color indexed="62"/>
        <rFont val="Corporate S Medium"/>
        <family val="3"/>
      </rPr>
      <t>lgte</t>
    </r>
    <r>
      <rPr>
        <b/>
        <sz val="16"/>
        <color indexed="62"/>
        <rFont val="Corporate S Medium"/>
        <family val="3"/>
      </rPr>
      <t>rmiņa</t>
    </r>
    <r>
      <rPr>
        <b/>
        <sz val="16"/>
        <color indexed="62"/>
        <rFont val="Corporate S Medium"/>
        <family val="3"/>
      </rPr>
      <t xml:space="preserve"> </t>
    </r>
    <r>
      <rPr>
        <b/>
        <sz val="16"/>
        <color indexed="62"/>
        <rFont val="Corporate S Medium"/>
        <family val="3"/>
      </rPr>
      <t>prioritātes "Ekonomisko aktivitāti veicinoša vide" sekmēšanai</t>
    </r>
  </si>
  <si>
    <t>VTP5 UZŅĒMĒJDARBĪBAS ATBALSTS</t>
  </si>
  <si>
    <t>Dzīvojamā fonda atjaunošana un papildināšana</t>
  </si>
  <si>
    <t>Atjaunots un papildināts dzīvojamais fonds</t>
  </si>
  <si>
    <t>Balvu pilsētas pārvalde
Tehniskā nodaļa
Attīstības plānošanas
nodaļa</t>
  </si>
  <si>
    <t>ANM, REACT-EU, ERAF</t>
  </si>
  <si>
    <t>Pašvaldības policijas materiāli tehniskās bāzes pilnveidošana</t>
  </si>
  <si>
    <t>A3.4.1.3.</t>
  </si>
  <si>
    <t>Ugunsdzēsēju depo izbūve</t>
  </si>
  <si>
    <t>Balvu pilsētas pārvalde
Tehniskā nodaļa
Attīstības plānošanas nodaļa</t>
  </si>
  <si>
    <t>U3.4.1. Uzlabot sabiedrisko drošību un tam nepieciešamo nodrošinājumu</t>
  </si>
  <si>
    <t>Ugunsdrošības infrastruktūras pilnveidošana</t>
  </si>
  <si>
    <t>Uzbūvēts jauns ugunsdzēsēju depo, stiprinot sabiedrības drošību</t>
  </si>
  <si>
    <t>BALVU PAGASTS</t>
  </si>
  <si>
    <t>A4.2.1.4.</t>
  </si>
  <si>
    <t>Atbalsts resursefektīvas transporta  infrastruktūras attīstībai, dažādojot
transporta veidus un risinājumus</t>
  </si>
  <si>
    <t>Informācijas tehnoloģiju nodaļa
Attīstības plānošanas nodaļa
Izglītības pārvalde
Balvu Profesionālā un vispārizglītojošā vidusskola</t>
  </si>
  <si>
    <t>Novadu aptverošas izglītošanas, informēšanas stratēģijas un resursu izstrāde abpusējā IKT līdzekļu izmantošanā</t>
  </si>
  <si>
    <t>Pielikums. INTEGRĒTO TERITORIĀLO INVESTĪCIJU IETVAROS ĪSTENOJAMĀS PRIORITĀRĀS PROJEKTU IDEJAS</t>
  </si>
  <si>
    <t>Balvu profesionālās un vispārizglītojošās vidusskolas profesionālās pilnveides izglītības programmu īstenošana nodarbināto profesionālo kompetences pilnveidošanai</t>
  </si>
  <si>
    <t>Preventīvo un intervences pasākumu vidēja termiņa plāna īstenošana Balvu novadā</t>
  </si>
  <si>
    <t>Eiropas
Sociālais fonds, Valsts budžets</t>
  </si>
  <si>
    <t>Īstenoti pasākumi izglītojamo motivācijas palielināšanai Balvu novada izglītības iestādēs- Tilžas vidusskolā un Tilžas internātpamatskolā. 
No 2019.gada 1.septembra – Tilžas vidusskolā, Bērzpils vidusskolā, Stacijas pamatskolā un Balvu profesionālajā un vispārizglītojošajā vidusskolā</t>
  </si>
  <si>
    <t>Nr. un nosaukums</t>
  </si>
  <si>
    <t>Sociālais fonds, Valsts budžets</t>
  </si>
  <si>
    <t>Iznākuma rādītājs – NVA nereģistrēto NEET jauniešu skaits, kas saņēmuši atbalstu projekta ietvaros – 5;
Rezultāta rādītājs – NVA nereģistrēto NEET jauniešu skaits, kas sekmīgi izpildījuši individuālo pasākumu programmu projekta ietvaros -4</t>
  </si>
  <si>
    <t>Stratēģiskais partneris: NVA Balvu filiāle, Valsts policijas Latgales reģionālās pārvaldes Balvu iecirknis, Balvu novada pašvaldības Izglītības, kultūras un sporta pārvalde, Balvu Bērnu un jauniešu centrs, Balvu novada pašvaldības Sociālais dienests, Balvu novada Bāriņtiesa, jauniešu NVO "Kalmārs"
Sadarbības partneris: Balvu novada pašvaldība</t>
  </si>
  <si>
    <t>SAM 8.3.5. projekts</t>
  </si>
  <si>
    <t>SAM 8.4.1. projekts</t>
  </si>
  <si>
    <t>Mācību piedāvājuma un mācību vajadzību apkopošana un atbilstības izvērtēšana darba tirgus prasībām un tā attīstības vajadzībām, kā arī personības izaugsmes interesēm;
Atbalsts profesionālās tālākizglītības programmu apguvei, kas nodarbinātajam dod iespēju iegūt profesionālo kvalifikāciju;
Atbalsts profesionālās pilnveides izglītības programmu apguvei, kas nodarbinātajam dod iespēju apgūt darba tirgus prasībām atbilstošas sistematizētas profesionālās zināšanas un prasmes;
Atbalsts neformālās izglītības programmu apguvei, kas ietver darba tirgus prasībām atbilstošu sistematizētu sociālo un profesionālo pamatprasmju apguvi;
Atbalsts karjeras konsultanta pakalpojumiem;
Mērķa grupas informēšana un piesaiste dalībai projektā</t>
  </si>
  <si>
    <t>SAM 5.6.2. Latgales programmas ietvaros
"Ieguldījumi degradēto teritoriju revitalizācijā Latgales plānošanas reģiona attīstības programmas pielikumā noteikto teritoriju pašvaldībās"</t>
  </si>
  <si>
    <t>Radītas darba vietas – 15.
Piesaistītās investīcijas – 90 000,00 EUR.
Degradēto teritoriju samazinājums – 0,3 ha</t>
  </si>
  <si>
    <t>Radītas darba vietas – 34.
Piesaistītās investīcijas –2 000 000,00 EUR.
Degradēto teritoriju samazinājums - 3,74 ha</t>
  </si>
  <si>
    <t>Radītas darba vietas – 3.
Piesaistītās investīcijas –690 000,00 EUR.
Degradēto teritoriju samazinājums –2,73 ha</t>
  </si>
  <si>
    <t>Viļakas novada domes īpašumā "Virbi", Šķilbanos, Šķilbēnu pagastā, platībā 0.6951 ha (zemes vienība ir atdalīta no īpašuma 38820020399, Šķērsiela 1, Šķilbani, Šķilbēnu pagastā platība 1.78 ha) un Viļakas novada domes īpašumā Darbnīcu iela, Šķilbanos, Šķilbēnu pagastā, ar platību 0.9326 ha, tiks labiekārtota degradētā teritorija, attīstīti ceļu satiksmes pārvadi un ar tiem saistītā infrastruktūra, kā arī tiks īstenota izkraušanās laukuma izbūve (asfaltbetons). Kopumā tiks revitalizēta degradētā teritorija 1,00 ha platībā</t>
  </si>
  <si>
    <t>Radītas darba vietas – 1.
Piesaistītās investīcijas – 70 000,00 EUR.
Degradēto teritoriju samazinājums –0,6951 ha</t>
  </si>
  <si>
    <t>Radītas darba vietas –3.
Piesaistītās investīcijas – 300 000,00 EUR.
Degradēto teritoriju samazinājums – 0,70 ha</t>
  </si>
  <si>
    <t>Radītas darba vietas -2.
Piesaistītās investīcijas – 500 000,00 EUR.
Degradēto teritoriju samazinājums – 0,30 ha</t>
  </si>
  <si>
    <t>Pārbūvēts degradētās teritorijas funkcionālais savienojums pašvaldības autoceļš Čudarīne – Tutinava (0-2,0km), uzklājot asfaltsegumu ceļa kvalitātes uzlabošanai un nestspējas paaugstināšanai. Kopumā tiks revitalizēta degradētā teritorija 0,69 ha platībā</t>
  </si>
  <si>
    <t>Radītas darba vietas -5.
Piesaistītās investīcijas – 286 563,58 EUR. 
Degradēto teritoriju samazinājums – 0,69 ha</t>
  </si>
  <si>
    <t>Īpašumā “Sābri” tiks izveidots jauns ražošanas objekts ar angāra tipa ražošanas ēku un pārbūvēti esošo ielu posmi. Skolas un Dzelzceļa ielu posmus atjaunos un ierīkos jaunu asfaltbetona segumu, atjaunos nobrauktuves un sakārtos ūdens novadīšanas sistēmu. Projektā tiks nojaukta esošā mehānisko darbnīcu ēka, izbūvēts ārējais apgaismojums, izbūvēts asfaltēts laukums, ierīkota ūdenspiegāde un kanalizācija, elektrības pieslēgums, teritorijas labiekārtošana un nožogojums</t>
  </si>
  <si>
    <t xml:space="preserve">Radītas darba vietas – 10.
Piesaistītās investīcijas – 620 314,79 EUR.
Degradēto teritoriju samazinājums – 1,26 ha
</t>
  </si>
  <si>
    <t>LAZDUKALNA PAGASTS</t>
  </si>
  <si>
    <t>Īpašumā “Rosība” izbūvēs laukumu, ierīkos apgaismojumu un pārbūvēs esošā pašvaldības ceļa posmu</t>
  </si>
  <si>
    <t>Radītas darba vietas –3.
Piesaistītās investīcijas – 163 650,81 EUR.
Degradēto teritoriju samazinājums –1,46 ha</t>
  </si>
  <si>
    <r>
      <rPr>
        <b/>
        <sz val="11"/>
        <color indexed="8"/>
        <rFont val="Corporate S Light"/>
        <family val="1"/>
      </rPr>
      <t>Samazināt priekšlaicīgu mācību pārtraukšanu, īstenojot preventīvus un intervences pasākumus</t>
    </r>
    <r>
      <rPr>
        <sz val="11"/>
        <color indexed="8"/>
        <rFont val="Corporate S Light"/>
        <family val="1"/>
      </rPr>
      <t xml:space="preserve">
Projekta ietvaros īstenotais atbalsts ir vērsts uz priekšlaicīgas mācību pārtraukšanas riska grupas izglītojamo motivācijas palielināšanu turpināt izglītību un viņu aktīvas līdzdalības veicināšanu ikdienas dzīvē</t>
    </r>
  </si>
  <si>
    <r>
      <rPr>
        <b/>
        <sz val="11"/>
        <color indexed="8"/>
        <rFont val="Corporate S Light"/>
        <family val="1"/>
      </rPr>
      <t>Jauniešu garantijas pasākumi un priekšlaicīgas izglītības mazināšana</t>
    </r>
    <r>
      <rPr>
        <sz val="11"/>
        <color indexed="8"/>
        <rFont val="Corporate S Light"/>
        <family val="1"/>
      </rPr>
      <t xml:space="preserve">
Motivēt un aktivizēt jauniešus, kuri nemācās, nestrādā vai neapgūst arodu un nav reģistrēti Nodarbinātības valsts aģentūrā (NVA) kā bezdarbnieki. Veicināt šo jauniešu iesaisti izglītībā, tai skaitā aroda apguvē, Jauniešu garantijas pasākumos, kurus īsteno NVA un Valsts izglītības attīstības aģentūra, un nevalstisko organizāciju vai jauniešu centru darbībā</t>
    </r>
  </si>
  <si>
    <r>
      <rPr>
        <b/>
        <sz val="11"/>
        <color indexed="8"/>
        <rFont val="Corporate S Light"/>
        <family val="1"/>
      </rPr>
      <t>Samazināta un novērsta priekšlaicīga mācību pārtraukšana, īstenojot preventīvus un kompensējošus pasākumus</t>
    </r>
    <r>
      <rPr>
        <sz val="11"/>
        <color indexed="8"/>
        <rFont val="Corporate S Light"/>
        <family val="1"/>
      </rPr>
      <t xml:space="preserve">
Mērķis - uzlabot pieeju karjeras atbalstam izglītojamiem vispārējās un profesionālās izglītības iestādēs</t>
    </r>
  </si>
  <si>
    <r>
      <rPr>
        <b/>
        <sz val="11"/>
        <color indexed="8"/>
        <rFont val="Corporate S Light"/>
        <family val="1"/>
      </rPr>
      <t>Nodarbināto personu profesionālās kompetences pilnveidošana</t>
    </r>
    <r>
      <rPr>
        <sz val="11"/>
        <color indexed="8"/>
        <rFont val="Corporate S Light"/>
        <family val="1"/>
      </rPr>
      <t xml:space="preserve">
Mērķis - pilnveidot nodarbināto personu profesionālo kompetenci, lai laikus novērstu darbaspēka kvalifikācijas neatbilstību darba tirgus pieprasījumam, veicinātu strādājošo konkurētspēju un darba produktivitātes pieaugumu</t>
    </r>
  </si>
  <si>
    <t>Balvu novada Kubulu pagasta Kubulu ciemā uzņēmējdarbības veicināšanai tiek izbūvēts izkraušanās laukums un veikta Balvu ielas pārbūve. Teritoriju, būvi  izsoles rezultātā iznomās uzņēmējiem, kas projekta ietvaros radis vismaz  8 jaunas darba vietas un ieguldīs ievērojamus nefinanšu līdzekļus savas darbības attīstībai</t>
  </si>
  <si>
    <t>KUBULU PAGASTS (KUBULI)</t>
  </si>
  <si>
    <t xml:space="preserve">Radītas darba vietas – 8
Piesaistītās investīcijas – 320 000,00 EUR.
Degradēto teritoriju samazinājums – 0.18 ha </t>
  </si>
  <si>
    <t>Izbūvēs angāru uz pašvaldībai piekritīgās zemes. Radīs 3 darba vietas. Kopumā revitalizēs degradēto teritoriju 0,08 ha platībā</t>
  </si>
  <si>
    <t>Radītas darba vietas – 3
Piesaistītās investīcijas –140 056,19 EUR.
Degradēto teritoriju samazinājums –0.81 ha</t>
  </si>
  <si>
    <t>SAM 5.6.2. Reģionālo centru pasākuma ietvaros</t>
  </si>
  <si>
    <t>Radītas darba vietas – 86.
Piesaistītās investīcijas – 5055939,36 EUR.
Degradēto teritoriju samazinājums - 7,6081 ha</t>
  </si>
  <si>
    <t xml:space="preserve">Balvu novada pašvaldība </t>
  </si>
  <si>
    <t>Radītas darba vietas – 5
Piesaistītās investīcijas – 188 448.64 EUR
Degradēto teritoriju samazinājums – 0.3072 ha</t>
  </si>
  <si>
    <t>SAM 3.3.1.</t>
  </si>
  <si>
    <t>Radītas darba vietas -8
Piesaistītās investīcijas – 374671 EUR
Labuma guvēji komersanti – 2</t>
  </si>
  <si>
    <t>KRIŠJĀNU PAGASTS</t>
  </si>
  <si>
    <t>Radītas darba vietas - 4
Piesaistītās investīcijas – 346000 EUR
Labuma guvēji komersanti – 4</t>
  </si>
  <si>
    <t>3 484, 36</t>
  </si>
  <si>
    <t>Radītas darba vietas - 2
Piesaistītās investīcijas – 65815.75 EUR
Labuma guvēji komersanti – 1</t>
  </si>
  <si>
    <t>SAM 9.2.2. pasākums 9.2.2.1. "Deinstitucionalizācija"</t>
  </si>
  <si>
    <t>Pieaudzis audžuģimeņu un adoptētāju skaits, un samazināsies bērnu skaits iestādēs;
Speciālisti un sabiedrība kļuvuši zinošāki un iekļaujošāki pret personām ar invaliditāti;
Personām ar garīga rakstura traucējumiem, bērniem ar funkcionāliem traucējumiem un iestādēs esošiem bērniem veikts individuālo vajadzību novērtējums;
Bērni ar funkcionāliem traucējumiem saņems ESF atbalstītos dienas aprūpes centra, grupu dzīvokļu pakalpojumus;
Balvu novadā izvērtētas vismaz 32 personas un sastādīti rehabilitācijas plāni</t>
  </si>
  <si>
    <t>Projekta īstenotājs- Latgales plānošanas reģions.
19 sadarbības partneri, t.sk. Balvu novada pašvaldība</t>
  </si>
  <si>
    <t>SAM 9.2.4. pasākums Nr. 9.2.4.2. "Pasākumi vietējās sabiedrības veselības veicināšanai un slimību profilaksei"</t>
  </si>
  <si>
    <t>ESF, Nacionālais publiskais finansējums</t>
  </si>
  <si>
    <t>ESF, Valsts budžets</t>
  </si>
  <si>
    <t>SAM 5.4.2. pasākums 5.4.2.1. "Bioloģiskās daudzveidības saglabāšanas un ekosistēmu aizsardzības priekšnoteikumi"</t>
  </si>
  <si>
    <t>KF, Valsts budžets</t>
  </si>
  <si>
    <t>Projekta īstenotājs - Dabas aizsardzības pārvalde.
Sadarbības partneri: Balvu novada pašvaldība
Madonas, Rugāju, Gulbenes, Rēzeknes un Lubānas novadu pašvaldības</t>
  </si>
  <si>
    <t>Dabas aizsardzības plānu izstrāde īpaši aizsargājamām dabas teritorijām.
Aizsardzības plānu izstrāde īpaši aizsargājamām sugām.
Eiropas Savienības nozīmes īpaši aizsargājamo biotopu izplatības un kvalitātes apzināšana (tai skaitā ekspertu instruktāža aizsargājamo biotopu inventarizācijā).
Pašvaldību un zemes īpašnieku informēšana. 
Datu ievadīšana dabas datu pārvaldības sistēmā.
Eiropas Savienības nozīmes īpaši aizsargājamo biotopu izplatības un kvalitātes apzināšanas kvalitātes pārbaude.
Eiropas Savienības nozīmes īpaši aizsargājamo biotopu teritoriālās izplatības un kvalitātes apzināšanas rezultātā iegūto datu digitalizēšana</t>
  </si>
  <si>
    <r>
      <t xml:space="preserve">Uzņēmējdarbības attīstība Austrumu pierobežā
</t>
    </r>
    <r>
      <rPr>
        <sz val="11"/>
        <color indexed="8"/>
        <rFont val="Corporate S Light"/>
        <family val="1"/>
      </rPr>
      <t>Jaunas industriālās teritorijas izveidei pašvaldības īpašumā "Dižlazdas" Balvu pagastā, lai sekmīgi veiktu revitalizāciju, noteiktas šādas aktivitātes: 
1) Jaunas ražošanas ēkas un palīgēku celtniecība; 2) Ceļu un inženierkomunikāciju izbūve un rekonstrukcija; 3) Ražošanas procesa nodrošināšanai nepieciešams palielināt elektrības jaudas, nodrošināt siltumenerģijas padevi uz objektiem; 4) Īpašuma teritorijas un pieguļošās teritorijas sakārtošana uzlabojot laukumu klātni, izbūvējot teritorijas apgaismojumu un nožogojot industriālo teritoriju, 5) divu zemes īpašumu (“Sprīdiši”, “Atmodas”) iegāde ceļam pieguļošajā teritorijā, lai nodrošinātu tā izbūvi.
Viļakas novada pašvaldība, veicot degradēto teritoriju revitalizāciju, uzsāks aktivitātes šādos īpašumos: Pils ielā 9a un Pils ielā 9, Viļakā, Viļakas novada dome iegādājusies 2016.gadā. Līdzšinējā laikā šis nekustāmais īpašums (pilsētas daļa), kas iepriekš tika izmantots vieglai rūpniecībai (bijusī linu fabrika), jau vairākus desmitus gadus ir pilnībā pamests un nolaists. Teritorija ir piesārņota. Veicot ieguldījumus bijušās rūpniecisko un degradēto teritoriju sakārtošanā, tiks likvidēti esošie piesārņojumi, vienlaikus veicinot teritorijas pieejamību uzņēmējdarbībai un palielinot strādājošo skaitu uzņēmumos. Tiks veikta ēkas un ar to saistītās infrastruktūras – viesnīcas pārbūve un atjaunošana, kā arī inženiertīklu izbūve.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Veicot ieguldījumus, revitalizēs degradētās teritorijas.
Nekustamajā īpašumā Solā, Susāju pagastā, Viļakas novadā bijušās pamatskolas ēkā ir plānots veikt ieguldījumus rūpniecisko un degradēto teritoriju sakārtošanā, veicot ēkas un ar to saistītās infrastruktūras pārbūvi un atjaunošanu, kā arī pieguļošā ceļa un ar to saistītās infrastruktūras attīstību. Revitalizētās teritorijas platība būs 0,3 ha.
Īpašumos “Virbi”, Šķilbānos un “Zibšņi”, Šķilbēnu pagastā, kā arī īpašumos Borisovā, Vecumu pagastā Viļakas novadā, degradētas teritorijās, plānots attīstīt ceļu satiksmes pārvadus un ar tiem saistīto infrastruktūru, veikt izkraušanās laukumu izbūvi (asfaltbetons), kā arī elektroenerģijas infrastruktūru.  Viļakas novada dome, veicot ieguldījumus bijušās rūpniecisko un degradēto teritoriju sakārtošanā likvidēs arī piesārņojumus, revitalizēs vidi.
Baltinavas novada pašvaldības autoceļa Čudarīne - Tutinava (0-2,0km) pārbūve, uzklājot asfaltsegumu ceļa kvalitātes uzlabošanai nepieciešama, jo ikdienā to izmanto gan Baltinavas, gan citu novadu iedzīvotāji, lai nokļūtu uz darba vietām, gan zemnieku saimniecības, lai veiktu saimniecisko darbību. Nekvalitatīvais grants ceļa segums, kas ir pašlaik, rada bojājumus saimniecību transporta līdzekļiem un lauksaimniecības tehnikai. Sevišķi pavasaros un rudeņos ceļš ir ļoti nelīdzens. Veco caurteku dēļ gadās, ka ceļš palu vai plūdu laikā pārplūst. Šie visi apstākļi rada tiešus zaudējumus uzņēmēju saimnieciskajā darbībā. Lai arī tiek veikti regulāri ceļa kopšanas darbi, ar katru gadu ceļa stāvoklis pasliktinās. Uzklājot asfaltsegumu ceļa kvalitātes uzlabošanai, tiks nodrošinātas uzņēmējdarbības dažādošanas iespējas, jaunu darba vietu izveidošana, degradēto teritoriju sakārtošana.
Degradēta Rugāju novada pašvaldības teritorija (īpašums "Namdari") ar nolietojušos fermas ēku, kur pašvaldība sakārtos teritoriju, nojauks graustu, uzbūvēs un noasfaltēs ceļu, izveidos elektrības pieslēgumu, ierīkos laukumu. Rugāju pagasta centrā degradēta pašvaldības teritorija 0,22 ha platībā ar bijušo darbnīcu ēku 900 kv2, kuru pašvaldība ir reģistrējusi zemesgrāmatā. Darbnīcu ēkai tiks veikts remonts, pieslēgta elektrība, izveidots braucamais ceļš, nepieciešamības gadījumā arī izbūvēta elektrostacija. Degradēta pašvaldības teritorija Lazdukalna pagastā (īpašums "Rosība"), kuru pašvaldība reģistrēs zemesgrāmatā. Pašvaldības teritorijā tiks sakārtota un labiekārtota teritorija, izveidots laukums, palielinātas elektrības jaudas un veikta ceļa posma pārbūve.</t>
    </r>
  </si>
  <si>
    <r>
      <t>PIELIKUMS.</t>
    </r>
    <r>
      <rPr>
        <sz val="14"/>
        <color indexed="62"/>
        <rFont val="Corporate S Light"/>
        <family val="1"/>
      </rPr>
      <t xml:space="preserve"> </t>
    </r>
    <r>
      <rPr>
        <b/>
        <sz val="14"/>
        <color indexed="62"/>
        <rFont val="Corporate S Light"/>
        <family val="1"/>
      </rPr>
      <t>INTEGRĒTO TERITORIĀLO INVESTĪCIJU IETVAROS ĪSTENOJAMIE PROJEKTI</t>
    </r>
  </si>
  <si>
    <t>BIJ. BALVU NOVADS</t>
  </si>
  <si>
    <t>1. Mērķa grupas jauniešu sasniegšanas un uzrunāšanas aktivitātes, kā arī informēšanas pasākumus, iesaistot pašvaldības stratēģiskos partnerus.
2. Mērķa grupas jauniešu profilēšanu un individuālo pasākumu programmu izstrādi.
3. Mērķa grupas jauniešu motivēšanu, aktivizēšanu un atbalsta sniegšanu saskaņā ar mērķa grupas jaunieša individuālo pasākumu programmu, kas izstrādāta, balstoties uz profilēšanas rezultātiem, lai sekmētu šo jauniešu iesaisti izglītībā, tai skaitā aroda apguvē pie amata meistara, NVA īstenotajos pasākumos Jauniešu garantijas ietvaros, nevalstisko organizāciju vai jauniešu centru darbībā</t>
  </si>
  <si>
    <t>SUSĀJU PAGASTS</t>
  </si>
  <si>
    <t>ŠĶILBĒNU PAGASTS (ŠĶILBANI)</t>
  </si>
  <si>
    <t>Vadošais partneris - Balvu novada pašvaldība.
Sadarbības partneri - bij. Baltinavas novada pašvaldība, Rugāju novada pašvaldība, Viļakas novada pašvaldība</t>
  </si>
  <si>
    <t>SAM 8.3.4.0 projekts “Atbalsts priekšlaicīgas mācību pārtraukšanas samazināšanai"</t>
  </si>
  <si>
    <t>Pašvaldības īpašumā, Borisovā, Vecumu pagastā, Viļakas novadā tiks labiekārtota degradētā teritorija, attīstot ceļu satiksmes pārvadus un ar tiem saistīto infrastruktūru, tiks veikta izkraušanās laukuma izbūve (asfaltbetons). Izbūvēs arī elektroenerģijas infrastruktūru. Kopumā tiks revitalizēta degradētā teritorija 0,70 ha platībā</t>
  </si>
  <si>
    <t>VECUMU PAGASTS (BORISOVA)</t>
  </si>
  <si>
    <t>Pašvaldības īpašumā "Zibšņi", Šķilbēnu pagastā, Dubļovā 2,33 ha lielā zemes gabalā tiks labiekārtota degradētā teritorija 0.3 ha platībā. Tiks attīstīti ceļu satiksmes pārvadi un ar tiem saistītā infrastruktūra, veiks izkraušanās laukuma izbūvi. Kopumā tiks revitalizēta degradētā teritorija 0,30 ha platībā</t>
  </si>
  <si>
    <t xml:space="preserve">ŠĶILBĒNU PAGASTS </t>
  </si>
  <si>
    <r>
      <rPr>
        <b/>
        <sz val="11"/>
        <color indexed="8"/>
        <rFont val="Corporate S Light"/>
        <family val="1"/>
      </rPr>
      <t>Degradēto teritoriju revitalizācija Austrumu pierobežā</t>
    </r>
    <r>
      <rPr>
        <sz val="11"/>
        <color indexed="8"/>
        <rFont val="Corporate S Light"/>
        <family val="1"/>
      </rPr>
      <t xml:space="preserve">
Balvu novada Kubulu pagasta Kubulu ciemā uzņēmējdarbības veicināšanai tiek izbūvēts izkraušanās laukums un veikta Balvu ielas pārbūve. Atjaunotā degradētā teritorija 0,18 ha platībā.
Viļakas novadā angāra izbūve uzņēmējdarbības atbalstam Viļakas novadā Šķilbēnu pagasta Šķilbanu ciemā. Atjaunotā degradētā teritorija 0,81 ha platībā</t>
    </r>
  </si>
  <si>
    <t>Industriālās teritorijas attīstība revitalizējot īpašumus (veicot: ražošanas ēku un palīgēku būvniecību, viesu nama kompleksa izveidošana, teritorijas sakārtošanu, pievadceļu un inženiertīklu (ūdensvada, kanalizācijas, ielu apgaismojuma, siltumapgādes, elektrības) izbūvi un pārbūvi)</t>
  </si>
  <si>
    <t xml:space="preserve">Ieguldījumi infrastruktūras izbūvē un ražošanas attīstībai </t>
  </si>
  <si>
    <t>BĒRZKALNES PAGASTS (RUBEŅI)</t>
  </si>
  <si>
    <t>Investīcijas ražošanas efektivitātes palielināšanai</t>
  </si>
  <si>
    <t>Izstrādāti :
20 īpaši aizsargājamo dabas teritoriju dabas aizsardzības plāni.
Izstrādāti pieci Eiropas Savienības nozīmes īpaši aizsargājamo sugu aizsardzības dabas aizsardzības plāni, t.sk. Balvu novada zemēm Lubāna mitrāja teritorijā</t>
  </si>
  <si>
    <t>Jauniešu dalība individuālajā 
pasākumu programmā</t>
  </si>
  <si>
    <t>Rugāju pagasta pārvalde
Balvu novada pašvaldības Izglītības, kultūras un sporta pārvalde</t>
  </si>
  <si>
    <t>102 022,00
t.sk.
2017./2018.g. 32 724,00
2018./2019.g.  34 649,00
2019./2020.g.   
34 649,00</t>
  </si>
  <si>
    <t>Atbalsts priekšlaicīgas mācību pārtraukšanas samazināšanai (projekts "PUMPURS")</t>
  </si>
  <si>
    <t>Atbalsts bērniem un jauniešiem</t>
  </si>
  <si>
    <t>bij. BALVU NOVADS</t>
  </si>
  <si>
    <t>bij. RUGĀJU NOVADS</t>
  </si>
  <si>
    <t>bij.  RUGĀJU NOVADS</t>
  </si>
  <si>
    <t>bij. BALTINAVAS NOVADS</t>
  </si>
  <si>
    <t>SAM 8.3.3. projekts "PROTI un DARI!"</t>
  </si>
  <si>
    <t>Pašvaldības īpašumā, Susāju pagastā, Solā tiks labiekārtota degradētā teritorija. Veikta ēkas un ar to saistītās infrastruktūras pārbūve un atjaunošana. Attīstīta ceļu satiksmes pārvade un infrastruktūra. Izbūvēts izkraušanās laukums (asfaltbetons). Tiks izbūvēta ūdenssaimniecības, siltumapgādes, elektroenerģijas infrastruktūra, kā arī virszemes un pazemes komunikāciju infrastruktūra. Kopumā tiks revitalizēta degradētā teritorija 0,30 ha platībā</t>
  </si>
  <si>
    <t>Industriālās teritorijas attīstība, revitalizējot īpašumu Balvu novada Balvu pagastā (izveidojot industriālo zonu ar asfaltētiem laukumiem un pievadceļiem, nepieciešamajiem inženiertīkliem (ūdensapgāde un kanalizācija, elektrotīkli, lokāla apkures sistēma, teritorijas apgaismojuma infrastruktūra) un administratīvo ēku. Teritoriju izsoles rezultātā tiks iznomās uzņēmējiem, kas projekta ietvaros radis vismaz 34 jaunas darba vietas un ieguldīs ievērojamus nefinanšu līdzekļus savas darbības veikšanai (tehnoloģiskās līnijas, rūpniecības ēkas u.tml.)</t>
  </si>
  <si>
    <t>Finansējuma saņēmējs – Izglītības kvalitātes valsts dienests, 
Sadarbības partneris: Balvu novada pašvaldība</t>
  </si>
  <si>
    <t xml:space="preserve">Stratēģiskais partneris: VIAA. 
Sadarbības partneri: Balvu novada pašvaldība </t>
  </si>
  <si>
    <t>Projekta iesniedzējs: VIAA. 
Sadarbības partneri: Balvu novada pašvaldība</t>
  </si>
  <si>
    <t>Jauniešu no 15 g. līdz 29 g. motivēšana, profilēšana, aktivizēšana iekļaušanai darba tirgū</t>
  </si>
  <si>
    <t>Vispārējās un profesionālās izglītības iestāžu skaits, kuras saņēmušas Eiropas Sociālā fonda atbalstu karjeras izglītībai un karjeras attīstības atbalstam – 328, t.sk. Balvu novadā - Balvu Valsts ģimnāzija, Balvu profesionālā un vispārizglītojošā vidusskola, Bērzpils vidusskola, Tilžas vidusskola, kā izmēģinājumskolas</t>
  </si>
  <si>
    <t>Atbalsts pašvaldībām:
Pedagogu karjeras konsultantu atalgojums, finansējums karjeras attīstības atbalsta pasākumiem izglītojamajiem.
Informatīvais un metodiskais atbalsts – vadlīnijas, materiāli, e-resursi.
Papildizglītība – pašvaldību un izglītības pārvalžu speciālistiem, izglītības iestāžu vadītājiem, pedagogiem un pedagogiem karjeras konsultantiem. Izmēģinājumskolas. Profesionālās meistarības konkursi</t>
  </si>
  <si>
    <t>Īpašumi Pils ielā 9A un Pils ielā 9, Viļakā, Viļakas novada dome iegādājās 2016.gadā. Nekustāmais īpašums (pilsētas daļa), kas iepriekš a izmantots vieglai rūpniecībai (bijusī linu fabrika), jau vairākus desmitus gadu ir pilnībā pamests, degradēts. Teritorija piesārņota. Veicot ieguldījumus rūpniecisko un degradēto teritoriju sakārtošanā likvidēs esošos piesārņojumus, veicinās teritorijas pieejamību uzņēmējdarbībai un palielinās strādājošo skaitu uzņēmumos. Veiks ēkas un ar to saistītās infrastruktūras – viesnīcas pārbūvi un atjaunošanu, kā arī inženiertīklu izbūvi.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Revitalizēta degradētā teritorija 3,0 ha platībā</t>
  </si>
  <si>
    <t>Vides sakārtošana Partizānu ielā 66, Balvos uzņēmējdarbības attīstībai (izbūvējot  jaunu angāru, izkraušanās laukumu un pievelkot inženiertīklus (elektrību, ūdensvadu, kanalizāciju, apkuri)</t>
  </si>
  <si>
    <t>Piebraucamās ielas pārbūve, būvniecība un piegulošās teritorijas sakārtošana Balvu pilsētā posmā no Ķiršu – Partizānu ielu krustojuma līdz īpašumam Partizānu ielā 66</t>
  </si>
  <si>
    <t>Individuālo vajadzību izvērtēšana un individuālo sociālās aprūpes vai sociālās rehabilitācijas plāna izstrāde pilngadīgām personām ar garīga rakstura traucējumiem, ārpusģimenes aprūpē esošajiem bērniem, jauniešiem, kuri saņem valsts vai pašvaldības finansētus bērnu ilgstošas sociālās aprūpes un sociālās rehabilitācijas pakalpojumus un bērniem ar funkcionāliem traucējumiem, kuriem ir noteikta invaliditāte un kuri dzīvo ģimenē;
sabiedrībā balstītu pakalpojumu īstenošana personām ar garīga rakstura traucējumiem, kuri saņem valsts finansētus ilgstošas sociālās aprūpes pakalpojumus un pasākuma īstenošanas laikā pāriet uz dzīvi sabiedrībā;
sociālās rehabilitācijas pakalpojumi; speciālistu apmācības; informatīvi un izglītojoši pasākumi</t>
  </si>
  <si>
    <t>RV3.1. MĀJOKLIS</t>
  </si>
  <si>
    <t>Ūdenssaimniecības attīstība Kubulu pagasta Kurnas ciemā II kārta</t>
  </si>
  <si>
    <t>KUBULI</t>
  </si>
  <si>
    <t>Attīstības plānošanas nodaļa
Nekustamā īpašuma nodaļa
Tehniskā nodaļa</t>
  </si>
  <si>
    <t>,</t>
  </si>
  <si>
    <t xml:space="preserve">Novada muzeji
Kultūras pārvalde
</t>
  </si>
  <si>
    <t xml:space="preserve">Jaunu eskpozīciju koncepciju izstrāde; Mūsdienu prasībām atbilstošu ārtelpu ekspozīciju veidošana un  digitalizācija </t>
  </si>
  <si>
    <t>Izveidotas jaumas ekspozīcijas Balvu muižā, Lāča dārzā, pilsētvidē un lauki urbānajās teritorijās</t>
  </si>
  <si>
    <t>React-EU</t>
  </si>
  <si>
    <t>Energoefektivitātes paaugstināšana dzīvojamās ēkās</t>
  </si>
  <si>
    <t xml:space="preserve">Projekts “Veco parku jaunā dzīve- vēsturisko parku efektīva pārvaldība Latvijas-Krievijas  pierobežā” 
(“New Life of Old Parks:  Efficient Managment of Historical  nature Objects in LatRus Border Area”)  Akronīms: NewLINE
</t>
  </si>
  <si>
    <t>13602.45</t>
  </si>
  <si>
    <t>13601.55</t>
  </si>
  <si>
    <t xml:space="preserve">Latvijas –Krievijas pārrobežu sadarbības programma
ERAF
</t>
  </si>
  <si>
    <t xml:space="preserve">
Attīstības plānošanas nodaļa
(sadarbības projekts)</t>
  </si>
  <si>
    <t xml:space="preserve">VECUMU PAGASTS </t>
  </si>
  <si>
    <t>Apzināta un izpētīta novada  kultūrvēsture 
Dokumentētas kultūrmantojuma liecības</t>
  </si>
  <si>
    <t>Pārbūvēts, videi draudzīgs ielu apgaismojums Balvu un Viļakas pilsētās, pagastos</t>
  </si>
  <si>
    <t>Eiropas Savienības fondu darbības programmas "Izaugsme un nodarbinātība" SAM 4.2.2. "Atbilstoši pašvaldības integrētajām attīstības programmām sekmēt energoefektivitātes paaugstināšanu un AER izmantošanu pašvaldību ēkās"</t>
  </si>
  <si>
    <t>Rugāju pagasta pašvaldības ēkas energoefektivitātes paaugstināšana</t>
  </si>
  <si>
    <t xml:space="preserve">Rekavas vidusskolas darbnīcu ēkas energoefektivitātes paaugstināšana </t>
  </si>
  <si>
    <t>Primārās enerģijas gada patēriņa samazinājums 38118 kWh/gadā, Aprēķinātais siltumnīcefekta gāzu samazinājums gadā  1.271 CO2 ekvivalenta tonnas.</t>
  </si>
  <si>
    <t>Pašvaldības infrastruktūras attīstība, uzlabojot pakalpojumu efektivitāti "Upītes Kultūrtelpā"</t>
  </si>
  <si>
    <t xml:space="preserve">Pašvaldības autoceļa Kaši-Surikova atjaunošana </t>
  </si>
  <si>
    <t>Aizņēmums Valsts kasē Covid-19 seku mazināšanai</t>
  </si>
  <si>
    <t xml:space="preserve">Atjaunots autoceļa segums 4,6 km garumā </t>
  </si>
  <si>
    <t>Tehniskā nodaļa
Attīstības plānošanas nodaļa 
Pagasta pārvalde</t>
  </si>
  <si>
    <t>Tehniskā nodaļa
Latvijas valsts ceļi</t>
  </si>
  <si>
    <t xml:space="preserve">Veikta  prioritāro velosipēdu ceļu izbūve 
</t>
  </si>
  <si>
    <t xml:space="preserve">Tehniskā nodaļa
Attīstības plānošanas nodaļa
</t>
  </si>
  <si>
    <t>Mikromobilitātes Velo infrastruktūras attīstība</t>
  </si>
  <si>
    <t>Mikromobilitātes infrastruktūras attīstības plāna izstrāde</t>
  </si>
  <si>
    <t xml:space="preserve">Radītas darba vietas -13
Piesaistītās investīcijas –509000 EUR
Degradēto teritoriju samazinājums – 0.546 ha </t>
  </si>
  <si>
    <t>Attīstības plānošanas nodaļa
Balvu pilsētas pārvalde</t>
  </si>
  <si>
    <t>Attīstības plānošanas nodaļa
Vecumu pagasta pārvalde</t>
  </si>
  <si>
    <t>Eiropas Savienības fondu darbības programmas “Izaugsme un nodarbinātība” SAM 5.4.3. “Pasākumi biotopu un sugu aizsardzības labvēlīga statusa atjaunošana” 5.4.3.2. pasākums "Kompleksu apsaimniekošanas pasākumu īstenošana Natura 2000 teritorijās"</t>
  </si>
  <si>
    <t>Uzņēmējdarbības infrastruktūras attīstība Balvu ezera piekrastē</t>
  </si>
  <si>
    <t>Valsts investīciju programma</t>
  </si>
  <si>
    <t>ELFLA, ERAF, Vides investīciju fonds</t>
  </si>
  <si>
    <t xml:space="preserve">Izveidota pastaigu taka Rugājos un labiekārtota atpūtas vietas pie Rugāju ūdenskrātuves, pie Boževas ezera, Sprogu un Viļakas ezeru pieguļošās pašvaldības teritorijas  </t>
  </si>
  <si>
    <t>Pagastu un pilsētas pārvaldes
Ziemeļlatgales biznesa un tūrisma centrs</t>
  </si>
  <si>
    <t xml:space="preserve">Izbūvēts sporta laukums Viļakā pie ģimnāzijas, pie Balvu profesionālās un vispārizglītojošas vidusskolas un Baltinavā pie vidusskolas bērnu un pieaugušo sportam </t>
  </si>
  <si>
    <t>KPFI
ALTUM</t>
  </si>
  <si>
    <t xml:space="preserve">Veikti pasākumi remigrācijas veicināšanai
Organizētas bērnu un jauniešu nometnes diasporas pārstāvjiem
</t>
  </si>
  <si>
    <t>Izglītības, Kultūras pārvaldes, Bērnu un jauniešu centrs, Ziemeļlatgales sporta centrs 
biedrības, nodibinājumi</t>
  </si>
  <si>
    <t xml:space="preserve">Remigrācijas sekmēšanas pasākumi </t>
  </si>
  <si>
    <t>Izglītības iestādes pagastos</t>
  </si>
  <si>
    <t>Ar digitālajām tehnoloģijām modernizētas mācību telpas vispārējās izglītības iestādēs pagastu teritoriālajās vienībās</t>
  </si>
  <si>
    <t>Mācību telpu modernizācija lauku skolās</t>
  </si>
  <si>
    <t>Izbūvēts papildus apgaismojums, elektroniskais tablo, nodrošināta vides pieejamība cilvēkiem ar funkcionāliem traucējumiem, uzlabots futbola laukuma dabiskais segums</t>
  </si>
  <si>
    <t>Pagastu pārvaldes
Kultūras un sporta iestādes
Attīstības plānošanas nodaļa</t>
  </si>
  <si>
    <t>Kultūras namu un pasākumu vietu atjaunošana</t>
  </si>
  <si>
    <t>Nosiltinātas tautas namu un sporta centru ēkas lauku teritorijās, paaugstināta ēku energoefektivitāte, t.sk. Borisovas tautas namam, Vectilžas sporta un atpūtas centram</t>
  </si>
  <si>
    <t>Nekustamā īpašuma nodaļa
Būvvalde
Pilsētu un pagastu pārvaldes</t>
  </si>
  <si>
    <t>Izveidotas atpūtas vietas, skatu platformas, skatu torņi, pastaigu takas un laipas, stāvlaukumi, info stendi novada dabas teritorijās, izstrādāti maršruti, veicinot ilgtspējīgu dabas tūrismu (Stompaki, Stiglova, Bērzpils, Lutināni, Rugāju pag., Vecumi, Balkani u.c.)</t>
  </si>
  <si>
    <t>ERAF, KF</t>
  </si>
  <si>
    <t xml:space="preserve">Biedrība "Upītes jauniešu folkloras kopa"
</t>
  </si>
  <si>
    <t>Atjaunota un sakārtota Daugavpils ielas infrastruktūra 0,780 km garumā, izbūvēti  nepieciešamie inženiertīkli - ūdensapgāde, kanalizācija, ielas apgaismojuma infrastruktūra</t>
  </si>
  <si>
    <r>
      <rPr>
        <b/>
        <sz val="11"/>
        <rFont val="Corporate S Light"/>
        <family val="1"/>
      </rPr>
      <t xml:space="preserve">Balvu pilsētas Daugavpils ielas infrastruktūras sakārtošana uzņēmējdarbības attīstībai
</t>
    </r>
    <r>
      <rPr>
        <sz val="11"/>
        <rFont val="Corporate S Light"/>
        <family val="1"/>
      </rPr>
      <t xml:space="preserve">Balvu pilsētas Daugavpils iela ir pilsētas apvediela un tās atjaunošana nodrošinās  pilsētas uzņēmējdarbības teritoriju ērtāku sasniedzamību un pieguļošajās teritorijās izvietoto uzņēmumu pieejamību , videi draudzīgu un vides ilgtspēju veicinošu teritoriālu izaugsmi.
</t>
    </r>
  </si>
  <si>
    <r>
      <rPr>
        <b/>
        <sz val="11"/>
        <rFont val="Corporate S Light"/>
        <family val="1"/>
      </rPr>
      <t>Investīcijas uzņēmējdarbības dažādošanai un konkurētspējas uzlabošanai Balvu novadā</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Pašvaldība sadarbībā ar novada komersantiem ir apzinājusi perspektīvās investīciju projektu vietas uzņēmējdarbības tālākai attīstībai: Bērzkalnes Krišjāņu pagastos. Ieguldot līdzekļus noteiktajos objektos tiks sakārtota, modernizēta infrastruktūra un sniegts atbalsts vietējās uzņēmējdarbības attīstībai un konkurētspējai.  Bērzkalnes pagastā izbūvēs kokapstrādes ražotni, Krišjāņu pagastā - lauksaimniecības un kokapstrādes pakalpojumu ražotni.  Uzņēmēji palielinās nodarbināto skaitu un veiks privātās investīcijas, sekmējot novada ilgtspējīgu attīstību</t>
    </r>
  </si>
  <si>
    <r>
      <rPr>
        <b/>
        <sz val="11"/>
        <rFont val="Corporate S Light"/>
        <family val="1"/>
      </rPr>
      <t>Dabas aizsardzības plāna izstrāde īpaši aizsargājamām teritorijām (Natura 2000)</t>
    </r>
    <r>
      <rPr>
        <sz val="11"/>
        <rFont val="Corporate S Light"/>
        <family val="1"/>
      </rPr>
      <t xml:space="preserve">
Sagatavot priekšnoteikumus bioloģiskās daudzveidības saglabāšanai un ekosistēmu aizsardzībai</t>
    </r>
  </si>
  <si>
    <r>
      <rPr>
        <b/>
        <sz val="11"/>
        <rFont val="Corporate S Light"/>
        <family val="1"/>
      </rPr>
      <t>Kompleksu apsaimniekošanas pasākumu īstenošana Vecumu mežu teritorijā</t>
    </r>
    <r>
      <rPr>
        <sz val="11"/>
        <rFont val="Corporate S Light"/>
        <family val="1"/>
      </rPr>
      <t xml:space="preserve">
</t>
    </r>
  </si>
  <si>
    <t>Pašvaldības tiltu tehniskā stāvokļa novērtējums un pārbūve</t>
  </si>
  <si>
    <t>Ziemeļlatgales biznesa un tūrisma centrs
Attīstības plānošanas nodaļa</t>
  </si>
  <si>
    <t>Ziemeļlatgales biznesa un tūrisma centrs
Pagasta pārvalde
Attīstības plānošanas nodaļa</t>
  </si>
  <si>
    <t>Ziemellatgales biznesa un tūrisma centrs
Attīstības plānošanas nodaļa</t>
  </si>
  <si>
    <t>Pārbūvēti tilti Balvu novadā, t.sk. pārbūvēts tilts pār Ičas upi Bērzpils pagastā, tilti pār Kurnas upi uz ceļiem Vīksna-Zaļmežnieki un Sprogas-Oknupe-Pokuļeva Vīksnas pagastā</t>
  </si>
  <si>
    <t>Energoefektivitātes paaugstināšana kultūras un sporta jomu ēkām lauku teritorijās</t>
  </si>
  <si>
    <t>Dabas tūrisma infrastruktūras izveide un attīstība</t>
  </si>
  <si>
    <t>RĪCĪBAS UN INVESTĪCIJU PLĀNS 2022.- 2027.GADAM</t>
  </si>
  <si>
    <t>Rīcības un investīciju plāns ir Balvu novada ilgtspējīgas attīstības stratēģijas no 2030. gada un Balvu novada attīstības programmas 2022.-2027. gadam stratēģiskās daļas īstenošanas pamats, ko izstrādā kā vienu no pašvaldības attīstības programmas sastāvdaļām un apstiprina ar domes lēmumu.
Rīcības un investīciju plānu var aktualizēt katru gadu vai pēc nepieciešamības, nemainot attīstības programmā noteiktās vidēja termiņa prioritātes, rīcības un uzdevumus.
Rīcības un investīciju plānā tiek atspoguļotas plānotās investīcijas pašvaldībā tās attīstības veicināšanai - gan pašvaldības budžeta investīcijas, gan investīcijas, ko plānots piesaistīt Eiropas Savienības, pārrobežu programmu, citu ārvalstu un nacionālo finanšu instrumentu ietvaros.
Tajā tiek attēloti visi pašvaldības attīstības veicināšanas projekti vai projektu idejas, kas realizējami, lai sasniegtu ilgtspējīgas attīstības stratēģiskajā daļā izvirzītos 3 stratēģiskie mērķus un 3 ilgtermiņa prioritātes.</t>
  </si>
  <si>
    <t>Pašvaldības sniegto pakalpojumu kvalitātes pilnveidošana un darbinieku kvalifikācijas paaugstināšana, apgūstot citu pašvaldību pieredzi</t>
  </si>
  <si>
    <t>Parka ielas, Jaunās ielas, Jaunā-Pasta ielas, Tirgus ielas, Tilžas ielas un Dārza ielas virsmas apstrāde</t>
  </si>
  <si>
    <t>Ziemeļlatgales biznesa un tūrisma centrs
Pagastu pārvaldes
Dabas aizsardzības pārvalde
AS "Latvijas Valsts meži"
Attīstības plānošanas nodaļa</t>
  </si>
  <si>
    <t>Konkursa „Sakoptākais īpašums” realizēšana, sakoptas vides un sētas popularizēšana, veicinot kopienas saliedētību</t>
  </si>
  <si>
    <t>Iedzīvotāju informēšana par energoefektivitātes jautājumiem, t.sk. energoefektivitāti veicinošām atbalsta programmām</t>
  </si>
  <si>
    <t>Veikta 6 dzīvojamo māju energoefektivitātes paaugstināšana</t>
  </si>
  <si>
    <t>Lietusūdens atvades sistēmu atjaunošana</t>
  </si>
  <si>
    <t>Paplašināta ciema ūdenssaimniecības sistēma. Nodrošināta jaunu pieslēgumu iespējamība</t>
  </si>
  <si>
    <t>Izstrādāta efektīva velosatiksmes ceļu tīkla programma. Noteiktas prioritāro velosipēdu ceļu attīstības vietas. Sagatavota tehniskā dokumentācija</t>
  </si>
  <si>
    <t xml:space="preserve">Profesionālo mākslinieku koncertu, izrāžu, izstāžu organizēšana </t>
  </si>
  <si>
    <t>Lāča dārza infrastruktūras pārbūvē sakārtoti celiņi, apgaismojums, komunikācijas, atjaunots tiltiņš uz salu.</t>
  </si>
  <si>
    <t xml:space="preserve">Izbūvēts velobraucēju un gājēju ceļiņš maršrutā Balvi-Kubuli
</t>
  </si>
  <si>
    <t>SAN-TEX
 Pilsētu un pagastu pārvaldnieki</t>
  </si>
  <si>
    <t>Īstenota sistemātiska iedzīvotāju informēšanas kampaņa par daudzdzīvokļu ēku siltināšanas vai pārbūves atbalsta programmām. Veicināta mājokļu siltināšana vai pārbūve un sniegts konsultatīvais atbalsts mājokļu siltināšanai vai pārbūvei</t>
  </si>
  <si>
    <t>Izveidota infrastruktūra uzņēmējdarbības sekmēšanai ezeram pieguļošajās teritorijās</t>
  </si>
  <si>
    <t>DAP plāna ieviešana:
1. Infrastruktūras izveide:
1.1. Skatu torņa un pastaigu takas izbūve, veidojot iekļaujošu vidi un papildinot to ar veselības platformām: atpūta (piknika zona), striķu taka (fiziskā attīstība), meža iedzīvotāju izziņa (lielformāta spēļu zona).
1.2. Teritorijas marķēšana un informācijas izvietošana: informācijas stendu demontāža, jaunu uzstādīšana, robežzīmju izvietošana, veloceliņa marķēšana.
2.Bioloģiskās daudzveidības saglabāšana: 
 Vecumu meža upju attīrīšana no bebru dambjiem un sakritušajiem kokiem. Badnovas purva hidroloģiskā režīma atjaunošana</t>
  </si>
  <si>
    <t>Projekta ideja</t>
  </si>
  <si>
    <t>Daudzīvokļu ēkas siltināšana Skujetniekos,
Liepu ielā 6</t>
  </si>
  <si>
    <t>Pašvaldībai nodoto valsts vietējo autoceļu pārbūve</t>
  </si>
  <si>
    <t>Sakārtoti pašvaldībai nodotie valsts vietējie autoceļi</t>
  </si>
  <si>
    <t>Sakrālā mantojuma ēkas izvietošana Upītē</t>
  </si>
  <si>
    <t>Atjaunotas nozīmīgas sakrālās ēkas (t.sk. Saksmales kapliča), rituālie priekšmeti</t>
  </si>
  <si>
    <t>BALVI/
ŠĶILBĒNU PAGASTS</t>
  </si>
  <si>
    <t>Saglabāti sakrālā mantojuma ēkas pamati</t>
  </si>
  <si>
    <t>Lietusūdens kanalizācijas sistēmu inventarizācija un apsaimniekošana, lietus notekūdeņu ilgtspējīga pārvaldība</t>
  </si>
  <si>
    <t>Lietusūdens atvades sistēmu inventarizācija un apsaimniekošana, lietus notekūdeņu atvades sistēmu ilgtspējīga pārvaldība</t>
  </si>
  <si>
    <t>Atjaunotas lietusūdens atvades sistēmas</t>
  </si>
  <si>
    <t>Transporta infrastruktūras sakārtošana</t>
  </si>
  <si>
    <t>Sakārtota transporta infrastruktūra (ceļi, ielas, stāvlaukumi u.c.). Atjaunoti segumi, izveidoti jauni segumi vai uzlabotas pamatnes</t>
  </si>
  <si>
    <t>Novada pagasta pārvalžu ēku energoefektivitātes paaugstināšana</t>
  </si>
  <si>
    <t>Uzlabota ēku siltumapgāde</t>
  </si>
  <si>
    <t>bij. BALVU un VIĻAKAS NOVADOS IETILPSTOŠIE PAGASTI</t>
  </si>
  <si>
    <t>Augstas kvalitātes uzņēmējdarbības, t.sk. tūrisma pakalpojumu attīstība Balvu novadā.  Uzņēmējdarbības atbalsta kapacitātes paaugstināšana</t>
  </si>
  <si>
    <t>Ziemeļlatgales biznesa un tūrisma centrs</t>
  </si>
  <si>
    <t xml:space="preserve">Projekts LLI-539 "Amatu prasmes tūrisma telpā"
Akronīms: Tour de Crafts
</t>
  </si>
  <si>
    <t>Latvijas -Lietuvas pārrobežu sadarbības programma, ERAF</t>
  </si>
  <si>
    <t>Balvu muižas ēkas infrastruktūras sakārtošana, amatniecību veicinoši pasākumi, radošās darbnīcas</t>
  </si>
  <si>
    <t xml:space="preserve">
Attīstības plānošanas nodaļa
(Sadarbības projekta ietvaros)</t>
  </si>
  <si>
    <t>ERAF
Valsts budžeta dotācija</t>
  </si>
  <si>
    <t>Balvu Muižas kā kultūras pieminekļa atjaunošana. Muižas 2.stāva iekštelpu sakārtošana</t>
  </si>
  <si>
    <t>Balvu Muižas kā kultūras pieminekļa atjaunošana, fasādes renovācija un pieguļošo teritoriju sakārtošana</t>
  </si>
  <si>
    <t xml:space="preserve">Balvu Muižas  jumta un cokola atjaunošana. </t>
  </si>
  <si>
    <t>Balvu muižas apbūves kompleksa pārbūve, I kārta – vispārējie celtniecības un jumta remontdarbi</t>
  </si>
  <si>
    <t>Balvu muižas apbūves kompleksa pārbūve, III kārta</t>
  </si>
  <si>
    <t>Balvu muižas apbūves kompleksa pārbūve, IV kārta</t>
  </si>
  <si>
    <t>Balvu muižas apbūves kompleksa pārbūve, II kārta
(Balvu muižas ēkas vienkāršota atjaunošana)</t>
  </si>
  <si>
    <t xml:space="preserve"> Būvprojekta izstrāde, autoruzradzība un būvdabi Balvu muižas ēkas vienkāršotai atjaunošanai</t>
  </si>
  <si>
    <t>ERAF, 
Valsts budžeta dotācija</t>
  </si>
  <si>
    <t>ŠĶILBANU pagasts</t>
  </si>
  <si>
    <t>Rekavas vidusskolas darbnīcu ēkas energoefektivitātes paaugstināšana</t>
  </si>
  <si>
    <t>Balvu Mūzikas skolas ēkas energoefektivitātes paaugstināšana</t>
  </si>
  <si>
    <t>Uzlabota ēkas energoefektivitāte. Primārās enerģijas gada patēriņa samazinājums sabiedriskajā ēkā 38118  kWh/gadā</t>
  </si>
  <si>
    <t>Vides pieejamības veicināšana Balvu novada Nodarbinātības valsts aģentūras filiālē</t>
  </si>
  <si>
    <t xml:space="preserve">Atveseļošanas un noturības mehānisma (turpmāk – AF ) finansējums
</t>
  </si>
  <si>
    <t>Publisko pakalpojumu un nodarbinātības pieejamības veicināšanas pasākumi cilvēkiem ar funkcionāliem
traucējumiem - Piebraucamā celiņa pārbūve, stāvlaukuma izveidošana (invalīdu stāvvietas), teritorijas labiekārtošana (soliņu uzstādīšana),  ēkas ieejas atjaunošana atbilstoši vides pieejamības prasībām, ēkas priekštelpas vienkāršota atjaunošana atbilstoši vides pieejamības prasībām.</t>
  </si>
  <si>
    <t>bij. VIĻAKAS NOVADS</t>
  </si>
  <si>
    <t>Veicamās aktivitātes projektā:  ēkas pamatu un cokola siltināšanu, jumta nomaiņu un siltināšanu, ēkas siltināšanas darbus, logu un ārdurvju nomaiņu, bēniņu siltināšanu, iekšējās siltumapgādes sistēmas ierīkošanu (centralizētas), iekšējās elektroapgādes sistēmas nomaiņu, t.sk. gaismekļu uzstādīšana.</t>
  </si>
  <si>
    <t>Veicamās aktivitātes projektā:   logu un durvju nomaiņa, grīdu un pamatu siltināšana, ēkas fasādes siltināšana un apdare, jumta siltināšana un seguma maiņa, ventilācijas ierīkošana, apkures katla maiņa, ēkas iekšdarbi, ūdensapgādes un kanalizācijas ārējo tīklu sakārtošana, saules paneļu uzstādīšana, apgaismojuma nomaiņa, teritorijas labiekārtošanas darbi.</t>
  </si>
  <si>
    <t xml:space="preserve">Eiropas Sociālā fonda veselības veicināšanas un slimību profilakses pasākumos iesaistīto iedzīvotāju skaits: vismaz 988 Viļakas pilsētas un apkaimes iedzīvotāju
Aktivitāšu skaits 215
</t>
  </si>
  <si>
    <t xml:space="preserve">Eiropas Sociālā fonda veselības veicināšanas un slimību profilakses pasākumos iesaistīto iedzīvotāju skaits: 235 Baltinavas pagasta teritorijā dzīvojošie iedzīvotāji
</t>
  </si>
  <si>
    <t xml:space="preserve">Veicināt veselīgu un aktīvu dzīvesveidu, mazināt saslimšanu Baltinavas iedzīvotāju vidū. Veicināt izpratni par veselīga uztura nozīmīgumu un kaitīgo faktoru ietekmi uz cilvēka veselību. </t>
  </si>
  <si>
    <t xml:space="preserve">Īstenojot energoefektivitātes projektu tiks veikta:
- ēkas pamatu un cokola siltināšana, 
- ēkas siltināšanas darbi, 
- bēniņu siltināšana, 
- jumta nomaiņa, 
- logu nomaiņa, 
- ārdurvju nomaiņa, 
- iekšējās ēkas apkures tīkla nomaiņa,
-  iekšējās elektrības sistēmas nomaiņa, 
- apgaismojuma telpās nomaiņa.
</t>
  </si>
  <si>
    <t>Īstenojot energoefektivitātes projektu tiks veikta: ārsienu siltināšana ar siltumizolācijas materiālu, bēniņu grīdas siltināšana ar siltumizolācijas materiālu, cokola, pagraba sienu un pamatu siltināšana ar siltumizolācijas materiālu , aktu zāles, kāpņu telpas logu  un esošo koka logu nomaiņa pret jauniem logiem, obligāti uzstādot pretvēja un pretkondensāta membrānas pa logu perimetru, koka durvju nomaiņa pret gaisnoturīgām un siltumnoturīgām durvīm, apgaismojuma (tikai luminiscento spuldžu) nomaiņa pret LED apgaismojumu</t>
  </si>
  <si>
    <t xml:space="preserve">Veicamās aktivitātes: 
Natura 2000 teritorijas Dabas parks “Vecumu meži” Dabas aizsardzības plāna pasākumu  īstenošana: 
Labiekārtotas teritorijas izveide: skatu tornis, pastaigu taka, atpūtas zona, striķu taka, meža iemītnieku izziņas zona.
Teritorijas robežzīmju uzstādīšana, informācijas stendu demontāža, atjaunošana un jaunu stendu novietne.
Eiropas Savienības nozīmes īpaši aizsargājamo biotopu atjaunošanas veicināšana – lokālo šķēršu attīrīšana (bebru dambju un sakritušo koku izvākšana). 20% no kopējām izmaksām paredzētas  biotopu un sugu dzīvotņu atjaunināšanas aktivitāšu īstenošanai.
</t>
  </si>
  <si>
    <t xml:space="preserve">Eiropas Sociālā fonda veselības veicināšanas un slimību profilakses pasākumos iesaistīto iedzīvotāju skaits: 2324
</t>
  </si>
  <si>
    <t xml:space="preserve">Mērķis - uzlabot pieejamību veselības veicināšanas un slimību profilakses pakalpojumiem visiem Balvu novada iedzīvotājiem, jo īpaši teritoriālās, nabadzības un sociālās atstumtības riskam pakļautajiem iedzīvotājiem, īstenojot vietēja mēroga pasākumus. </t>
  </si>
  <si>
    <t>Projektā  plānotās darbības: veselīga uztura lietošanas veicināšana, atkarību mazināšana, fizisko aktivitāšu veicināšana, garīgās veselības veicināšana, reproduktīvās veselības veicināšana un profilakses uzlabošana</t>
  </si>
  <si>
    <t>Mērķis - veicināt Rugāju un Lazdukalna pagastu sabiedrības veselības paradumu maiņu un palielināt personīgo līdzatbildību par savu veselību un dzīves kvalitāti, iesaistot veselības veicināšanas un slimību profilakses pasākumos, izmantojot secīgu veselības veicināšanas pasākumu kopumu, pamatotu ilgtspējīgas attīstības vērtībās.</t>
  </si>
  <si>
    <t xml:space="preserve">Eiropas Sociālā fonda veselības veicināšanas un slimību profilakses pasākumos iesaistīto iedzīvotāju skaits: 479
Pasākumu skaits: vismaz 98
</t>
  </si>
  <si>
    <t>Uzlabojot ēkas energoefektivitāti būs veikta  ēkas siltināšana, fasādes, cokola un pamatu atjaunošanu, ārdurvju un logu nomaiņu, jumta nomaiņu, ventilācijas sistēmas uzstādīšanu, apgaismojuma lampu nomaiņu uz LED lampām, saules paneļu uzstādīšanu, zibens aizsardzības izbūvi, lietus ūdens novadīšanas tīkla atjaunošana.</t>
  </si>
  <si>
    <t>Bērzkalnes pirmsskolas izglītības  ēkas energoefektivitātes paaugstināšana</t>
  </si>
  <si>
    <t>BĒRZKALNES pagasts</t>
  </si>
  <si>
    <t xml:space="preserve">Primārās enerģijas gada patēriņa samazinājums sabiedriskajās ēkās 67808   kWh/gadā; 
Aprēķinātais siltumnīcefekta gāzu samazinājums gadā 2.609 CO2 ekvivalenta tonnas
</t>
  </si>
  <si>
    <t xml:space="preserve">Darbības programmas „Izaugsme un nodarbinātība” 13.1.3. specifiskā atbalsta mērķa „Atveseļošanas pasākumi vides un reģionālās attīstības jomā” 13.1.3.3. pasākuma „Teritoriju revitalizācija uzņēmējdarbības veicināšanai pašvaldībās” ( 13.1.3.3.SAMP)
</t>
  </si>
  <si>
    <t>ERAF, Valsts budžeta dotācija</t>
  </si>
  <si>
    <t xml:space="preserve">Projekta īstenotājs- Balvu novada pašvaldība,
Attīstības plānošanas nodaļa
</t>
  </si>
  <si>
    <t xml:space="preserve"> 52 sabiedrībā balstītu sociālo pakalpojumu sniegšanas vietas personām ar garīga rakstura traucējumiem;
11 sabiedrībā balstītu sociālo pakalpojumu sniegšanas vietas bērniem ar funkcionāliem traucējumiem
</t>
  </si>
  <si>
    <t>Darbības programmas "Izaugsme un nodarbinātība" 9.3.1. specifiskā atbalsta mērķa "Attīstīt pakalpojumu infrastruktūru bērnu aprūpei ģimeniskā vidē un personu ar invaliditāti neatkarīgai dzīvei un integrācijai sabiedrībā" 9.3.1.1. pasākums "Pakalpojumu infrastruktūras attīstība deinstitucionalizācijas plānu īstenošanai"</t>
  </si>
  <si>
    <t xml:space="preserve">Atveseļošanas fonds (AF)
</t>
  </si>
  <si>
    <t>Primārās enerģijas gada patēriņa samazinājums sabiedriskajā ēkā  par vismaz 30% gadā</t>
  </si>
  <si>
    <t>Interreg programmas,
ERAF</t>
  </si>
  <si>
    <t>Modernizēts interaktīvais ekrāns pie Balvu Kultūras . Uzstādīti  interaktīvie informācijas kioski Balvu un Viļakas pilsētās. Jaunu digitālu tūrisma produktu izstrāde.</t>
  </si>
  <si>
    <t>Primārās enerģijas gada patēriņa samazinājums sabiedriskajā ēkā 97131,728 kWh/gadā
Aprēķinātais siltumnīcefekta gāzu samazinājums gadā 19,297 CO2 ekvivalenta tonnas</t>
  </si>
  <si>
    <t>Primārās enerģijas gada patēriņa samazinājums sabiedriskajās ēkās 67808   kWh/gadā; 
Aprēķinātais siltumnīcefekta gāzu samazinājums gadā 2.609 CO2 ekvivalenta tonnas</t>
  </si>
  <si>
    <t>Primārās enerģijas patēriņa samazinājums 81908 kWh/gadā;
Siltumnīcefekta (ogļskābo) gāzu samazinājums gadā,t.s.k. C02 emisijas ekvivalents 3,253 CO2 tonnas gadā.</t>
  </si>
  <si>
    <t>Pagastu pārvaldes
Tehniskā nodaļa
Attīstības plānošanas nodaļa</t>
  </si>
  <si>
    <t>Kubulu pagasts</t>
  </si>
  <si>
    <t>Attīstības plānošanas nodaļa
(Sadarbības projekts)</t>
  </si>
  <si>
    <t>BALVU NOVADS</t>
  </si>
  <si>
    <t>Informatīvā ekrāna uzstādīšana uzņēmējdarbības, t.sk. mājražotāju tirgus noieta veicināšanai.
Mājražotāju tirdziņa norise.</t>
  </si>
  <si>
    <t xml:space="preserve">Attīstības plānošanas nodaļa
(Sadarbības projekts)
</t>
  </si>
  <si>
    <t>Baltinavas Tiesu nama ēkas 1.stāva telpu  atjaunošana,  amatniecību veicinoši, kultūras mantojumu saglabājoši pasākumi</t>
  </si>
  <si>
    <t>Kubulu ciema ielu pārbūve</t>
  </si>
  <si>
    <t>Atjaunoti un uzlaboti  piecu ielu ( Dārza, Pasta, Kastaņu, Šķērsielas, Krasta) segumi.
Sakārtota ceļa infrastruktūra uzņēmējdarbības veicināšanai,  iedzīvotāju drošibas paaugstināšana</t>
  </si>
  <si>
    <t>Interaktīvo ekrānu  un interaktīvo kiosku uzstādīšana</t>
  </si>
  <si>
    <t>Projekta ilgtspējā  uzlabota vide, kur turpināt  saglabāt nemateriālo kultūras mantojumu un nodot to jaunākajām paaudzēm. Projektam būs pozitīva ietekme uz klimata pārmaiņu mazināšanu, jo:
1) ēku nosiltinot, samazināsies kurināmā apjoms un to izmeši atmosfērā;
2) telpas aprīkos ar ekonomisko LED apgaismojumu;
3) uz ēkas jumta tiks uzstādīti saules paneļi, kas ražos zaļo elektroenerģiju;
4) muzeja fondu telpām uzstādīs gaiss-gaiss siltumsūkņus, kas uzturēs telpās mikrokllimatu.</t>
  </si>
  <si>
    <t>Uzņēmejdarbības atbalsta pilnveidei  aprīkota konferenču zāle Balvu muižā</t>
  </si>
  <si>
    <t xml:space="preserve"> Projekta “Ne tikai grāmatas – bibliotēkas uzņēmējdarbības atbalstam!" kapitalizācija.</t>
  </si>
  <si>
    <t>No hobija uz biznesu  (akronīms Hobby - business) projekta kapitalizācija</t>
  </si>
  <si>
    <t>Projekta “Vides pārvaldības pilnveidošana, īstenojot kopējus pasākumus RU-LV pārrobežu reģionos” kapitalizācija
Akronīms: Zaļā palete /GreenPalette/</t>
  </si>
  <si>
    <t>ERAF,  pārrobežu sadarbības programma</t>
  </si>
  <si>
    <t>Pasākumi ugunsdrošības paaugstināšanai- apmācības, inventāra iegāde Bērzpils BUB, p/a San-tex.  Ugunsdrošibas pasākumi Viļakas pilsētas pārvaldē. Ģeneratora iegāde Balvu pagasta pārvaldei. Kartogrāfisko materiālu iegāde.</t>
  </si>
  <si>
    <r>
      <rPr>
        <b/>
        <sz val="11"/>
        <rFont val="Corporate S Light"/>
        <family val="1"/>
      </rPr>
      <t>Industriālās teritorijas attīstība revitalizējot īpašumus Balvu novadā</t>
    </r>
    <r>
      <rPr>
        <sz val="11"/>
        <rFont val="Corporate S Light"/>
        <family val="1"/>
      </rPr>
      <t xml:space="preserve">
Īpašums Balvu pilsētas teritorijā Brīvības ielā 1K ir degradēta teritorija 7,6081 ha platībā, kas kādreiz bijusi Balvu gaļas kombināta teritorija. Balvu novada pašvaldība iegādājās šo īpašumu, lai izveidotu industriālo teritoriju uzņēmējdarbības attīstībai, kā arī viesnīcas kompleksu ezermalā. Teritorijā ir ēku drupas un neizmatotajā teritorijā izveidojies apaugums. Industriālās teritorijas un viesnīcas kompleksa teritorijas izveidošanai nepieciešams sakārtot teritoriju, uzbūvēt ēkas un nodrošināt tās ar inženierkomunikācijām.
Industriālā teritorija, viesnīcas kompleksa zona ar modernu infrastruktūru būs pielāgotas uzņēmējdarbības attīstībai un uzņēmēju piesaistei. Noteikto uzdevumu izpildei nepieciešams veikt virkni pasākumu, lai sasniegtu noteiktos rezultātus un radītu priekšnosacījumus efektīvai uzņēmējdarbībai. Objekti paredzēti nodot nomā komersantiem uzņēmējdarbības uzsākšanai. Veiktas konstruktīvas sarunas ar ieinteresēto uzņēmēju uzņēmējdarbības uzsākšanai</t>
    </r>
  </si>
  <si>
    <r>
      <rPr>
        <b/>
        <sz val="11"/>
        <rFont val="Corporate S Light"/>
        <family val="1"/>
      </rPr>
      <t>Vides sakārtošana uzņēmējdarbības attīstībai Balvu novadā</t>
    </r>
    <r>
      <rPr>
        <sz val="11"/>
        <rFont val="Corporate S Light"/>
        <family val="1"/>
      </rPr>
      <t xml:space="preserve">
Īpašums Balvu pilsētas teritorijā Partizānu ielā 66 ir degradēta teritorija. Industriālās teritorijas attīstībai nepieciešams sakārtot teritoriju, uzbūvēt angāru un nodrošināt to ar inženiertīkliem.
Teritorija būs pielāgota uzņēmējdarbības attīstībai un uzņēmēju piesaistei. Objekts paredzēts nodot nomā komersantiem uzņēmējdarbības paplašināšanai vai uzsākšanai.  
Aktivitāte pašvaldības pārziņā esošas infrastruktūras attīstīšanai un pielāgošanai uzņēmējdarbības vajadzībām apstiprināta Balvu novada attīstības programmas 2018. - 2024.gadam Investīciju plānā</t>
    </r>
  </si>
  <si>
    <r>
      <rPr>
        <b/>
        <sz val="11"/>
        <rFont val="Corporate S Light"/>
        <family val="1"/>
      </rPr>
      <t>Transporta infrastruktūras uzlabošana uzņēmējdarbības atbalstam</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veicot piebraucamās ielas pārbūvi, būvniecību un piegulošās teritorijas sakārtošanu Balvu pilsētā  posmā no Ķiršu – Partizānu ielu krustojuma  līdz  īpašumam Partizānu ielā 66.  Uzņēmēji palielinās nodarbināto skaitu un veiks privātās investīcijas, sekmējot novada ilgtspējīgu attīstību</t>
    </r>
  </si>
  <si>
    <r>
      <rPr>
        <b/>
        <sz val="11"/>
        <rFont val="Corporate S Light"/>
        <family val="1"/>
      </rPr>
      <t>Deinstitucionalizācijas pasākumu īstenošana Latgales reģionā</t>
    </r>
    <r>
      <rPr>
        <sz val="11"/>
        <rFont val="Corporate S Light"/>
        <family val="1"/>
      </rPr>
      <t xml:space="preserve">
Mērķis - palielināt kvalitatīvu institucionālai aprūpei alternatīvu sociālo pakalpojumu dzīvesvietā un ģimeniskai videi pietuvinātu pakalpojumu pieejamību personām ar invaliditāti un bērniem</t>
    </r>
  </si>
  <si>
    <r>
      <rPr>
        <b/>
        <sz val="11"/>
        <rFont val="Corporate S Light"/>
        <family val="1"/>
      </rPr>
      <t>Pakalpojumu infrastruktūras attīstība deinstitucionalizācijas plānu īstenošanai Balvu novadā</t>
    </r>
    <r>
      <rPr>
        <sz val="11"/>
        <rFont val="Corporate S Light"/>
        <family val="1"/>
      </rPr>
      <t xml:space="preserve">
Mērķis - Sabiedrībā balstītu sociālo pakalpojumu infrastruktūras izveide un attīstība pašvaldībās</t>
    </r>
  </si>
  <si>
    <r>
      <rPr>
        <b/>
        <sz val="11"/>
        <rFont val="Corporate S Light"/>
        <family val="1"/>
      </rPr>
      <t>Pasākumi vietējās sabiedrības veselības veicināšanai Balvu novadā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</si>
  <si>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aktīvs Baltinavā!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</si>
  <si>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vesels! - veselīga dzīvesveida un profilakses veicināšanas pasākumi Rugāju un Lazdukalna pagastu iedzīvotājiem</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</si>
  <si>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Veseslības veicināšanas un slimību profilakses pasākumi Viļakas pilsētā un apkaimē</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</si>
  <si>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t xml:space="preserve">Balvu Mūzikas skolas ēkas energoefektivitātes paaugstināšana
</t>
    </r>
    <r>
      <rPr>
        <sz val="11"/>
        <rFont val="Corporate S Light"/>
        <family val="1"/>
      </rPr>
      <t>Ēka Partizānu ielā 18, Balvos būvēta atbilstoši tās būvniecības laikā pieņemtajiem standartiem, tehnoloģijām un pieejamajiem materiāliem. Neveicot detalizētus aprēķinus un izpēti var secināt, ka šobrīd ēka neatbilst Latvijas būvnormatīvam LBN 002 -19 „Ēku norobežojošo konstrukciju siltumtehnika”. Arī esošais ēkas iekšējais apgaismojums ir novecojis un patērē lielu elektroenerģijas daudzumu</t>
    </r>
  </si>
  <si>
    <r>
      <t xml:space="preserve">Balvu Mākslas skolas ēkas energoefektivitātes paaugstināšana
</t>
    </r>
    <r>
      <rPr>
        <sz val="11"/>
        <rFont val="Corporate S Light"/>
        <family val="1"/>
      </rPr>
      <t xml:space="preserve">Lai nodrošinātu minētā LBN 002-15 prasības un ievērojami paaugstinātu energoefektivitāti, ēkā paredzams veikt šādas aktivitātes:
ēkas pamatu un cokola siltināšana, ēkas siltināšanas darbi, bēniņu siltināšana, jumta nomaiņa, logu nomaiņa, ārdurvju nomaiņa, iekšējās ēkas apkures tīkla nomaiņa, iekšējās elektrības sistēmas nomaiņa un apgaismojuma telpās nomaiņa.
</t>
    </r>
  </si>
  <si>
    <t xml:space="preserve">Primārās enerģijas patēriņa samazinājums 81908 kWh/gadā;
Siltumnīcefekta (ogļskābo) gāzu samazinājums gadā,t.s.k. C02 emisijas ekvivalents 3,253 CO2 tonnas gadā.
</t>
  </si>
  <si>
    <t>Novada administrācija
Balvu pilsētas pārvalde</t>
  </si>
  <si>
    <t>Balvu pilsētas pārvaldes kapacitātes stiprināšana pašvaldības autonomo funkciju nodrošināšanai Balvu pilsētas apsaimniekošanā</t>
  </si>
  <si>
    <t>Novada administrācija
Viļakas pilsētas pārvalde</t>
  </si>
  <si>
    <t>Viļakas pilsētas pārvaldes kapacitātes stiprināšana pašvaldības autonomo funkciju nodrošināšanai Viļakas pilsētas apsaimniekošanā</t>
  </si>
  <si>
    <t>Komunālās tehnikas ar aprīkojumu iegāde pilsētas efektīvai apsaimniekošanai</t>
  </si>
  <si>
    <t>Komunālās tehnikas (3 vienības) ar aprīkojumu iegāde pilsētas efektīvai apsaimniekošanai</t>
  </si>
  <si>
    <t>VĪKSNAS PAGASTS</t>
  </si>
  <si>
    <t>Novada administrācija
Vīksnas pagasta pārvalde</t>
  </si>
  <si>
    <t>Vīksnas pagasta pārvaldes kapacitātes stiprināšana teritorijas efektīvai pārvaldībai</t>
  </si>
  <si>
    <t>Autobusa iegāde pagasta teritorijas efektīvai pārvaldībai</t>
  </si>
  <si>
    <t>Valsts budžeta programma, LVAF</t>
  </si>
  <si>
    <t>LAZDULEJAS, BĒRZKALNES, SUSĀJU, MEDŅEVAS PAGASTI</t>
  </si>
  <si>
    <t xml:space="preserve">Balvu sākumskolas infrastruktūras uzlabošana un mācību vides labiekārtošana </t>
  </si>
  <si>
    <t>Valsts budžeta aizņēmums Valsts kasē 85%
Pašvaldības līfzfinansējums 15%</t>
  </si>
  <si>
    <t>Sākumskolas sporta zāles un aprīkojuma atjaunošana, aktu zāles un audio, video aprīkojuma modernizēcija, dabaszinātņu, robotikas, dizaina kabinetu renovācija un aprīkojuma modernizācija, skolas āra klases izveide, nodrošināta vides pieejamība audzēkņu ar funkcionāliem traucējumiem vajadzībām</t>
  </si>
  <si>
    <t>Valsts budžeta aizņēmums 90%
Pašvaldības līdzfinansējums 10%</t>
  </si>
  <si>
    <t>Jaunu prasmju un iemaņu iegūšana skolēniem. Izglītības iestāžu konkurētspējas palielināšana</t>
  </si>
  <si>
    <t>A1.1.1.6.</t>
  </si>
  <si>
    <t>Transporta iegāde skolēnu pārvadāšanai</t>
  </si>
  <si>
    <t>Autobusa iegāde skolēnu pārvadājumiem</t>
  </si>
  <si>
    <t>Autobusa iegāde Balvu novada pašvaldības pirmsskolas vecuma bērnu un skolēnu pārvadāšanai</t>
  </si>
  <si>
    <t>Novada administrācija
Pagastu pārvaldes</t>
  </si>
  <si>
    <t>AF</t>
  </si>
  <si>
    <t>Izbūvētas vai mobilas elektrotransportlīdzekļu ātrās uzlādes stacijas</t>
  </si>
  <si>
    <t xml:space="preserve">Attīstības plānošanas nodaļa Tehniska nodaļa             </t>
  </si>
  <si>
    <t>Attīstības plānošanas nodaļa Tehniskā nodaļa
PSIA Balvu ATU</t>
  </si>
  <si>
    <t>Balvu novada identitātes jauns vizuāli - grafiskais zīmols;  tūrisma attīstības stratēģija ("Tirgus pētījums mērķa tirgos  Balvu novada starptautiskās konkurētspējas veicināšanai tūrismā"), mārketinga koncepcija un komunikācijas plāns; tematiskā plānojuma izstrāde tūrisma attīstībai nozīmīgām teritorijām</t>
  </si>
  <si>
    <t>Katru gadu pašvaldība apstiprina ikgadējo Rīcības un investīciju plānu ar precizētu informāciju</t>
  </si>
  <si>
    <t>Sarkanos fontos iezīmēti projekti, kas iekļauti investīciju plāna aktualizētajā redakcijā, kā arī citi precizējumi plānā</t>
  </si>
  <si>
    <r>
      <t>Elektrotransporta iegāde CO</t>
    </r>
    <r>
      <rPr>
        <vertAlign val="subscript"/>
        <sz val="11"/>
        <color indexed="8"/>
        <rFont val="Corporate S Light"/>
        <family val="1"/>
      </rPr>
      <t>2</t>
    </r>
    <r>
      <rPr>
        <sz val="11"/>
        <color indexed="8"/>
        <rFont val="Corporate S Light"/>
        <family val="1"/>
      </rPr>
      <t xml:space="preserve"> izmešu samazināšanai</t>
    </r>
  </si>
  <si>
    <t>Taisnīgas pārkārtošanās fonds (TPF)</t>
  </si>
  <si>
    <t>Bezemisijas transportlīdzekļu iegāde  Balvu novadā klimatneitralitātes veicināšanai</t>
  </si>
  <si>
    <t>M2 kategorijas bezemisiju transportlīdzekļa iegāde pašvaldības funkciju nodrošināšanai</t>
  </si>
  <si>
    <t>Dabas lieguma "Stompaku purvi" dabas aizsardzības plāna aktualizāšana</t>
  </si>
  <si>
    <t>Daugavpils Universitāte</t>
  </si>
  <si>
    <t>Attīstības plānošanas nodaļa 
Tehniskā nodaļa</t>
  </si>
  <si>
    <t>Izstrādāts ĪADT dabas lieguma "Stompaku purvi"  aktualizētais dabas aizsardzības plāns, noteikti nepieciešamie apsaimniekošanas un aizsardzības pasākumi, kas nodrošina labvēlīgu aizsardzības statusu un mērķu sasniegšanu teritorijas dabas vērtībām, ņemot vērā Balvu novada domes apstiprināto "Stompaku nacionālo partizānu nometnes  "Saliņu mītnes" atjaunošanas un teritorijas labiekārtošanas plāns 2022. -2032. gadam"</t>
  </si>
  <si>
    <t>Attīstības plānošanas nodaļa
Balvu pilsētas  pārvalde</t>
  </si>
  <si>
    <t>Balvu muižas un ezera krastmalas publiskās ārtelpas attīstība</t>
  </si>
  <si>
    <t>Balvu pilsētas notekūdeņu attīrīšanas tehnoloģiskās iekārtām un būvēm, nākošajā plānošanas periodā sasniedzot fizisko nolietojumu, veikta jaunu bioloģiskās apstrādes divu līniju bloku izbūve,  infrastruktūras pārbūves darbi, elektroapgādes uzlabojumi.
Uzlabota notekūdeņu attīrīšanas iekārtu darbības kvalitāte, mazināti vides piesārņojuma potenciālie riski.</t>
  </si>
  <si>
    <t>NOVADS</t>
  </si>
  <si>
    <t xml:space="preserve">Novada administrācija
</t>
  </si>
  <si>
    <t>Pašvaldības funkciju  nodrošināšana teritorijas efektīvai pārvaldībai</t>
  </si>
  <si>
    <t>Pašvaldību funkciju nodrošināšanai veikts 7 transportlīdzekļu izpirkums no līzinga.</t>
  </si>
  <si>
    <t>Sociālo mājokļu atjaunošana vai jaunu sociālo mājokļu būvniecība Balvu novadā</t>
  </si>
  <si>
    <t>Atjaunoti 15 pašvaldības dzīvokļi sociāli atstumto kopienu, mājsaimniecību ar zemiem ienākumiem un nelabvēlīgā situācijā esošo grupu, tostarp cilvēku ar īpašām vajadzībām personām izīrēšanai</t>
  </si>
  <si>
    <t>Atbalsta pasākumu cilvēkiem ar invaliditāti mājokļu vides pieejamības nodrošināšanā Balvu novadā</t>
  </si>
  <si>
    <t>Divu personu ar invaliditāti, kurām ir kustību traucējumi, mājokļa pielāgošana nodarbinātības veicināšanai</t>
  </si>
  <si>
    <t>Primārās enerģijas gada patēriņa samazinājums sabiedriskajā ēkā  63006 kWh/gadā;
Siltumnīcefekta (ogļskābo) gāzu samazinājums gadā,t.s.k. C02 emisijas ekvivalents 2,652 tonnas gadā.</t>
  </si>
  <si>
    <t xml:space="preserve">Balvu pilsētas tranzītielu atjaunošana </t>
  </si>
  <si>
    <t xml:space="preserve">ERAF, Valsts budžeta dotācija </t>
  </si>
  <si>
    <t>Atjaunoti Bērzpils, Brīvības, Stacijas, Partizānu ielas posmi, inženierkomunikāciju sakārtošana</t>
  </si>
  <si>
    <t>Attīstības plānošanas nodaļa, Tehniskā nodaļa, PA SAN-TEX</t>
  </si>
  <si>
    <t>Jauna mācību korpusa būvniecība Kārsavas ielā 22</t>
  </si>
  <si>
    <t>Jauna mācību korpusa uzbūve Kārsavas ielā 22, Baltinavā</t>
  </si>
  <si>
    <t>Baltinavas pagasta pārvalde    Attīstības plānošanas nodaļa</t>
  </si>
  <si>
    <t>BALVU PILSĒTA</t>
  </si>
  <si>
    <t>Sakārtota publiskā infrastruktūra uzņēmējdarbības veicināšanai Balvos</t>
  </si>
  <si>
    <t>ERAF,
Valsts budžeta dotācija, Aizņēmums</t>
  </si>
  <si>
    <t>160373,93 euro prioritārā investīciju projekta aizņēmums; 283477,08 - ES fondu projekta īstenošanas aizņēmums</t>
  </si>
  <si>
    <t>Uzņēmējdarbības veicināšanai nepieciešamās publiskās infrastruktūras kvalitātes uzlabošana Balvos</t>
  </si>
  <si>
    <t>Uzņēmējdarbības veicināšanai nepieciešamās publiskās infrastruktūras kvalitātes uzlabošana Balvu novadā</t>
  </si>
  <si>
    <t xml:space="preserve">TPF
</t>
  </si>
  <si>
    <t>TPF, ERAF</t>
  </si>
  <si>
    <t>Sakārtota publiskā infrastruktūra uzņēmējdarbības veicināšanai Balvu novadā</t>
  </si>
  <si>
    <t>Balvu novada pagastu  apvienībax
Tehniskā nodaļa
Attīstības plānošanas nodaļa</t>
  </si>
  <si>
    <t>Baltinavas Tiesu nama  atjaunošana tūrisma veicināšanai,
Projekts "Culture for future"- ieskaitot neattiecināmās izmaksas</t>
  </si>
  <si>
    <t xml:space="preserve">Sakārtota pilsētas ielu infrastruktūra saskaņā ar Balvu novada pašvaldības ceļu un ielu atjaunošanas prioritāšu sarakstu, t.sk. Lauku ielas posma pārbūve, Baznīcas ielas posma pārbūve, Partizānu ielas pārbūve </t>
  </si>
  <si>
    <r>
      <t>APSTIPRINĀTS
ar Balvu novada domes 2024.gada  3.aprīļa
lēmumu (protokols Nr.5, 3.</t>
    </r>
    <r>
      <rPr>
        <sz val="11"/>
        <color indexed="8"/>
        <rFont val="Calibri"/>
        <family val="2"/>
      </rPr>
      <t>§</t>
    </r>
    <r>
      <rPr>
        <sz val="9.35"/>
        <color indexed="8"/>
        <rFont val="Corporate S Medium"/>
        <family val="3"/>
      </rPr>
      <t>)</t>
    </r>
    <r>
      <rPr>
        <sz val="11"/>
        <color indexed="8"/>
        <rFont val="Corporate S Medium"/>
        <family val="3"/>
      </rPr>
      <t xml:space="preserve">
</t>
    </r>
  </si>
  <si>
    <t>Pilsētvidē atjaunota publiskā teritorija  40 475 m2 platībā</t>
  </si>
  <si>
    <t>ERAF, Aizņēmums</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</si>
</sst>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mmm\ dd"/>
    <numFmt numFmtId="185" formatCode="&quot;Yes&quot;;&quot;Yes&quot;;&quot;No&quot;"/>
    <numFmt numFmtId="186" formatCode="&quot;True&quot;;&quot;True&quot;;&quot;False&quot;"/>
    <numFmt numFmtId="187" formatCode="&quot;On&quot;;&quot;On&quot;;&quot;Off&quot;"/>
    <numFmt numFmtId="188" formatCode="[$€-2]\ #,##0.00_);[Red]\([$€-2]\ #,##0.00\)"/>
    <numFmt numFmtId="189" formatCode="[$-426]dddd\,\ yyyy\.\ &quot;gada&quot;\ d\.\ mmmm"/>
    <numFmt numFmtId="190" formatCode="#,##0.00\ &quot;€&quot;"/>
    <numFmt numFmtId="191" formatCode="&quot;Jā&quot;;&quot;Jā&quot;;&quot;Nē&quot;"/>
    <numFmt numFmtId="192" formatCode="&quot;Patiess&quot;;&quot;Patiess&quot;;&quot;Aplams&quot;"/>
    <numFmt numFmtId="193" formatCode="&quot;Ieslēgts&quot;;&quot;Ieslēgts&quot;;&quot;Izslēgts&quot;"/>
    <numFmt numFmtId="194" formatCode="[$€-2]\ #\ ##,000_);[Red]\([$€-2]\ #\ ##,000\)"/>
  </numFmts>
  <fonts count="98">
    <font>
      <sz val="11"/>
      <color indexed="8"/>
      <name val="Calibri"/>
      <family val="2"/>
    </font>
    <font>
      <sz val="10"/>
      <name val="Arial"/>
      <family val="0"/>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name val="Corporate S Light"/>
      <family val="1"/>
    </font>
    <font>
      <sz val="11"/>
      <color indexed="8"/>
      <name val="Corporate S Medium"/>
      <family val="3"/>
    </font>
    <font>
      <sz val="11"/>
      <color indexed="8"/>
      <name val="Corporate S Light"/>
      <family val="1"/>
    </font>
    <font>
      <sz val="12"/>
      <color indexed="8"/>
      <name val="Corporate S Light"/>
      <family val="1"/>
    </font>
    <font>
      <b/>
      <sz val="12"/>
      <color indexed="9"/>
      <name val="Corporate S Light"/>
      <family val="1"/>
    </font>
    <font>
      <b/>
      <sz val="11"/>
      <color indexed="9"/>
      <name val="Corporate S Light"/>
      <family val="1"/>
    </font>
    <font>
      <sz val="11"/>
      <name val="Corporate S"/>
      <family val="1"/>
    </font>
    <font>
      <b/>
      <sz val="12"/>
      <color indexed="10"/>
      <name val="Corporate S Light"/>
      <family val="1"/>
    </font>
    <font>
      <sz val="14"/>
      <color indexed="8"/>
      <name val="Calibri"/>
      <family val="2"/>
    </font>
    <font>
      <sz val="11"/>
      <name val="Calibri"/>
      <family val="2"/>
    </font>
    <font>
      <sz val="16"/>
      <color indexed="8"/>
      <name val="Corporate S Medium"/>
      <family val="3"/>
    </font>
    <font>
      <sz val="12"/>
      <color indexed="8"/>
      <name val="Calibri"/>
      <family val="2"/>
    </font>
    <font>
      <b/>
      <sz val="14"/>
      <name val="Corporate S Light"/>
      <family val="1"/>
    </font>
    <font>
      <b/>
      <sz val="16"/>
      <color indexed="62"/>
      <name val="Corporate S Medium"/>
      <family val="3"/>
    </font>
    <font>
      <sz val="11"/>
      <name val="Corporate S Medium"/>
      <family val="3"/>
    </font>
    <font>
      <vertAlign val="subscript"/>
      <sz val="11"/>
      <color indexed="8"/>
      <name val="Corporate S Light"/>
      <family val="1"/>
    </font>
    <font>
      <sz val="12"/>
      <color indexed="8"/>
      <name val="Corporate S Medium"/>
      <family val="3"/>
    </font>
    <font>
      <b/>
      <sz val="11"/>
      <color indexed="8"/>
      <name val="Corporate S Light"/>
      <family val="1"/>
    </font>
    <font>
      <sz val="14"/>
      <color indexed="8"/>
      <name val="Corporate S Light"/>
      <family val="1"/>
    </font>
    <font>
      <sz val="14"/>
      <color indexed="62"/>
      <name val="Corporate S Light"/>
      <family val="1"/>
    </font>
    <font>
      <b/>
      <sz val="14"/>
      <color indexed="62"/>
      <name val="Corporate S Light"/>
      <family val="1"/>
    </font>
    <font>
      <b/>
      <sz val="11"/>
      <name val="Corporate S Light"/>
      <family val="1"/>
    </font>
    <font>
      <i/>
      <sz val="11"/>
      <color indexed="8"/>
      <name val="Calibri"/>
      <family val="2"/>
    </font>
    <font>
      <i/>
      <sz val="11"/>
      <name val="Corporate S Light"/>
      <family val="1"/>
    </font>
    <font>
      <sz val="11"/>
      <color indexed="10"/>
      <name val="Corporate S Light"/>
      <family val="1"/>
    </font>
    <font>
      <sz val="11"/>
      <color indexed="8"/>
      <name val="Corporate S"/>
      <family val="1"/>
    </font>
    <font>
      <sz val="9.35"/>
      <color indexed="8"/>
      <name val="Corporate S Medium"/>
      <family val="3"/>
    </font>
    <font>
      <b/>
      <sz val="11"/>
      <color indexed="52"/>
      <name val="Calibri"/>
      <family val="2"/>
    </font>
    <font>
      <sz val="11"/>
      <color indexed="16"/>
      <name val="Calibri"/>
      <family val="2"/>
    </font>
    <font>
      <sz val="11"/>
      <color indexed="10"/>
      <name val="Calibri"/>
      <family val="2"/>
    </font>
    <font>
      <u val="single"/>
      <sz val="11"/>
      <color indexed="30"/>
      <name val="Calibri"/>
      <family val="2"/>
    </font>
    <font>
      <sz val="11"/>
      <color indexed="62"/>
      <name val="Calibri"/>
      <family val="2"/>
    </font>
    <font>
      <u val="single"/>
      <sz val="11"/>
      <color indexed="25"/>
      <name val="Calibri"/>
      <family val="2"/>
    </font>
    <font>
      <b/>
      <sz val="11"/>
      <color indexed="59"/>
      <name val="Calibri"/>
      <family val="2"/>
    </font>
    <font>
      <b/>
      <sz val="11"/>
      <color indexed="8"/>
      <name val="Calibri"/>
      <family val="2"/>
    </font>
    <font>
      <sz val="11"/>
      <color indexed="60"/>
      <name val="Calibri"/>
      <family val="2"/>
    </font>
    <font>
      <sz val="18"/>
      <color indexed="54"/>
      <name val="Calibri Light"/>
      <family val="2"/>
    </font>
    <font>
      <b/>
      <sz val="11"/>
      <color indexed="10"/>
      <name val="Calibri Light"/>
      <family val="2"/>
    </font>
    <font>
      <sz val="11"/>
      <color indexed="22"/>
      <name val="Corporate S Light"/>
      <family val="1"/>
    </font>
    <font>
      <sz val="12"/>
      <color indexed="9"/>
      <name val="Corporate S Light"/>
      <family val="1"/>
    </font>
    <font>
      <b/>
      <sz val="14"/>
      <color indexed="59"/>
      <name val="Corporate S Light"/>
      <family val="1"/>
    </font>
    <font>
      <sz val="11"/>
      <color indexed="10"/>
      <name val="Calibri Light"/>
      <family val="2"/>
    </font>
    <font>
      <sz val="12"/>
      <color indexed="10"/>
      <name val="Calibri Light"/>
      <family val="2"/>
    </font>
    <font>
      <sz val="11"/>
      <color indexed="62"/>
      <name val="Corporate S Light"/>
      <family val="1"/>
    </font>
    <font>
      <sz val="24"/>
      <color indexed="51"/>
      <name val="Corporate S Medium"/>
      <family val="3"/>
    </font>
    <font>
      <b/>
      <sz val="12"/>
      <color indexed="62"/>
      <name val="Corporate S Light"/>
      <family val="1"/>
    </font>
    <font>
      <i/>
      <sz val="11"/>
      <color indexed="10"/>
      <name val="Calibri Light"/>
      <family val="2"/>
    </font>
    <font>
      <b/>
      <sz val="14"/>
      <color indexed="9"/>
      <name val="Corporate S Light"/>
      <family val="1"/>
    </font>
    <font>
      <sz val="11"/>
      <color indexed="9"/>
      <name val="Corporate S Light"/>
      <family val="1"/>
    </font>
    <font>
      <sz val="16"/>
      <color indexed="62"/>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b/>
      <sz val="11"/>
      <color rgb="FF3F3F3F"/>
      <name val="Calibri"/>
      <family val="2"/>
    </font>
    <font>
      <b/>
      <sz val="11"/>
      <color theme="1"/>
      <name val="Calibri"/>
      <family val="2"/>
    </font>
    <font>
      <sz val="11"/>
      <color rgb="FFFA7D00"/>
      <name val="Calibri"/>
      <family val="2"/>
    </font>
    <font>
      <sz val="11"/>
      <color rgb="FF9C5700"/>
      <name val="Calibri"/>
      <family val="2"/>
    </font>
    <font>
      <sz val="18"/>
      <color theme="3"/>
      <name val="Calibri Light"/>
      <family val="2"/>
    </font>
    <font>
      <sz val="11"/>
      <color theme="2" tint="-0.24901999533176422"/>
      <name val="Corporate S Light"/>
      <family val="1"/>
    </font>
    <font>
      <b/>
      <sz val="12"/>
      <color theme="0"/>
      <name val="Corporate S Light"/>
      <family val="1"/>
    </font>
    <font>
      <b/>
      <sz val="11"/>
      <color theme="0"/>
      <name val="Corporate S Light"/>
      <family val="1"/>
    </font>
    <font>
      <sz val="12"/>
      <color theme="0"/>
      <name val="Corporate S Light"/>
      <family val="1"/>
    </font>
    <font>
      <b/>
      <sz val="14"/>
      <color theme="1" tint="0.24998000264167786"/>
      <name val="Corporate S Light"/>
      <family val="1"/>
    </font>
    <font>
      <sz val="11"/>
      <color rgb="FF7030A0"/>
      <name val="Corporate S Light"/>
      <family val="1"/>
    </font>
    <font>
      <sz val="11"/>
      <color theme="1"/>
      <name val="Corporate S Light"/>
      <family val="1"/>
    </font>
    <font>
      <b/>
      <sz val="11"/>
      <color theme="1"/>
      <name val="Corporate S Light"/>
      <family val="1"/>
    </font>
    <font>
      <sz val="24"/>
      <color rgb="FFD0C258"/>
      <name val="Corporate S Medium"/>
      <family val="3"/>
    </font>
    <font>
      <sz val="12"/>
      <color theme="1"/>
      <name val="Corporate S Medium"/>
      <family val="3"/>
    </font>
    <font>
      <b/>
      <sz val="12"/>
      <color rgb="FF305496"/>
      <name val="Corporate S Light"/>
      <family val="1"/>
    </font>
    <font>
      <b/>
      <sz val="16"/>
      <color rgb="FF305496"/>
      <name val="Corporate S Medium"/>
      <family val="3"/>
    </font>
    <font>
      <sz val="11"/>
      <color rgb="FF305496"/>
      <name val="Calibri"/>
      <family val="2"/>
    </font>
    <font>
      <sz val="11"/>
      <color theme="0"/>
      <name val="Corporate S Light"/>
      <family val="1"/>
    </font>
    <font>
      <b/>
      <sz val="14"/>
      <color theme="0"/>
      <name val="Corporate S Light"/>
      <family val="1"/>
    </font>
    <font>
      <b/>
      <sz val="16"/>
      <color theme="8" tint="-0.24901999533176422"/>
      <name val="Corporate S Medium"/>
      <family val="3"/>
    </font>
    <font>
      <sz val="11"/>
      <color theme="8" tint="-0.24901999533176422"/>
      <name val="Calibri"/>
      <family val="2"/>
    </font>
    <font>
      <sz val="16"/>
      <color theme="8" tint="-0.24901999533176422"/>
      <name val="Calibri"/>
      <family val="2"/>
    </font>
    <font>
      <b/>
      <sz val="16"/>
      <color theme="4" tint="-0.4990299940109253"/>
      <name val="Corporate S Medium"/>
      <family val="3"/>
    </font>
  </fonts>
  <fills count="5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EB9C"/>
        <bgColor indexed="64"/>
      </patternFill>
    </fill>
    <fill>
      <patternFill patternType="solid">
        <fgColor indexed="45"/>
        <bgColor indexed="64"/>
      </patternFill>
    </fill>
    <fill>
      <patternFill patternType="solid">
        <fgColor rgb="FFE5DDA5"/>
        <bgColor indexed="64"/>
      </patternFill>
    </fill>
    <fill>
      <patternFill patternType="solid">
        <fgColor rgb="FFD0C258"/>
        <bgColor indexed="64"/>
      </patternFill>
    </fill>
    <fill>
      <patternFill patternType="solid">
        <fgColor rgb="FF305496"/>
        <bgColor indexed="64"/>
      </patternFill>
    </fill>
    <fill>
      <patternFill patternType="solid">
        <fgColor rgb="FF045762"/>
        <bgColor indexed="64"/>
      </patternFill>
    </fill>
    <fill>
      <patternFill patternType="solid">
        <fgColor rgb="FFDDD387"/>
        <bgColor indexed="64"/>
      </patternFill>
    </fill>
    <fill>
      <patternFill patternType="solid">
        <fgColor rgb="FF365F9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theme="0" tint="-0.248989999294281"/>
      </left>
      <right style="thin">
        <color theme="0" tint="-0.248989999294281"/>
      </right>
      <top style="thin">
        <color theme="0" tint="-0.248989999294281"/>
      </top>
      <bottom style="thin">
        <color theme="0" tint="-0.248989999294281"/>
      </bottom>
    </border>
    <border>
      <left style="thin">
        <color theme="1" tint="0.34999001026153564"/>
      </left>
      <right>
        <color indexed="63"/>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color indexed="63"/>
      </top>
      <bottom style="thin">
        <color theme="1" tint="0.34999001026153564"/>
      </bottom>
    </border>
    <border>
      <left style="thin"/>
      <right style="thin"/>
      <top>
        <color indexed="63"/>
      </top>
      <bottom style="thin"/>
    </border>
    <border>
      <left style="thin"/>
      <right style="thin"/>
      <top>
        <color indexed="63"/>
      </top>
      <bottom>
        <color indexed="63"/>
      </bottom>
    </border>
    <border>
      <left style="thin">
        <color theme="0" tint="-0.248989999294281"/>
      </left>
      <right>
        <color indexed="63"/>
      </right>
      <top style="thin">
        <color theme="0" tint="-0.248989999294281"/>
      </top>
      <bottom>
        <color indexed="63"/>
      </bottom>
    </border>
    <border>
      <left>
        <color indexed="63"/>
      </left>
      <right>
        <color indexed="63"/>
      </right>
      <top style="thin">
        <color theme="0" tint="-0.248989999294281"/>
      </top>
      <bottom>
        <color indexed="63"/>
      </bottom>
    </border>
    <border>
      <left>
        <color indexed="63"/>
      </left>
      <right style="thin">
        <color theme="0" tint="-0.248989999294281"/>
      </right>
      <top style="thin">
        <color theme="0" tint="-0.248989999294281"/>
      </top>
      <bottom>
        <color indexed="63"/>
      </bottom>
    </border>
    <border>
      <left style="thin">
        <color theme="0" tint="-0.248989999294281"/>
      </left>
      <right>
        <color indexed="63"/>
      </right>
      <top>
        <color indexed="63"/>
      </top>
      <bottom>
        <color indexed="63"/>
      </bottom>
    </border>
    <border>
      <left>
        <color indexed="63"/>
      </left>
      <right style="thin">
        <color theme="0" tint="-0.248989999294281"/>
      </right>
      <top>
        <color indexed="63"/>
      </top>
      <bottom>
        <color indexed="63"/>
      </bottom>
    </border>
    <border>
      <left style="thin">
        <color theme="0" tint="-0.248989999294281"/>
      </left>
      <right>
        <color indexed="63"/>
      </right>
      <top>
        <color indexed="63"/>
      </top>
      <bottom style="thin">
        <color theme="0" tint="-0.248989999294281"/>
      </bottom>
    </border>
    <border>
      <left>
        <color indexed="63"/>
      </left>
      <right>
        <color indexed="63"/>
      </right>
      <top>
        <color indexed="63"/>
      </top>
      <bottom style="thin">
        <color theme="0" tint="-0.248989999294281"/>
      </bottom>
    </border>
    <border>
      <left>
        <color indexed="63"/>
      </left>
      <right style="thin">
        <color theme="0" tint="-0.248989999294281"/>
      </right>
      <top>
        <color indexed="63"/>
      </top>
      <bottom style="thin">
        <color theme="0" tint="-0.248989999294281"/>
      </bottom>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color indexed="63"/>
      </right>
      <top>
        <color indexed="63"/>
      </top>
      <bottom style="thin">
        <color theme="1" tint="0.34999001026153564"/>
      </bottom>
    </border>
    <border>
      <left>
        <color indexed="63"/>
      </left>
      <right>
        <color indexed="63"/>
      </right>
      <top>
        <color indexed="63"/>
      </top>
      <bottom style="thin">
        <color theme="1" tint="0.34999001026153564"/>
      </bottom>
    </border>
    <border>
      <left>
        <color indexed="63"/>
      </left>
      <right style="thin">
        <color theme="1" tint="0.34999001026153564"/>
      </right>
      <top>
        <color indexed="63"/>
      </top>
      <bottom style="thin">
        <color theme="1" tint="0.34999001026153564"/>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color theme="1" tint="0.34999001026153564"/>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
      <left style="thin">
        <color theme="1" tint="0.34999001026153564"/>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tint="0.34999001026153564"/>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1" tint="0.34999001026153564"/>
      </left>
      <right>
        <color indexed="63"/>
      </right>
      <top style="thin"/>
      <bottom style="thin"/>
    </border>
    <border>
      <left>
        <color indexed="63"/>
      </left>
      <right style="thin">
        <color theme="1" tint="0.34999001026153564"/>
      </right>
      <top style="thin"/>
      <bottom style="thin"/>
    </border>
    <border>
      <left style="thin">
        <color theme="1" tint="0.34999001026153564"/>
      </left>
      <right>
        <color indexed="63"/>
      </right>
      <top>
        <color indexed="63"/>
      </top>
      <bottom>
        <color indexed="63"/>
      </bottom>
    </border>
    <border>
      <left>
        <color indexed="63"/>
      </left>
      <right style="thin">
        <color theme="1" tint="0.34999001026153564"/>
      </right>
      <top>
        <color indexed="63"/>
      </top>
      <bottom>
        <color indexed="63"/>
      </bottom>
    </border>
    <border>
      <left style="thin">
        <color theme="1" tint="0.34999001026153564"/>
      </left>
      <right style="thin">
        <color theme="1" tint="0.34999001026153564"/>
      </right>
      <top>
        <color indexed="63"/>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20" borderId="0" applyNumberFormat="0" applyBorder="0" applyAlignment="0" applyProtection="0"/>
    <xf numFmtId="0" fontId="0" fillId="9"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0" borderId="0" applyNumberFormat="0" applyBorder="0" applyAlignment="0" applyProtection="0"/>
    <xf numFmtId="0" fontId="0"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3" fillId="37" borderId="1" applyNumberFormat="0" applyAlignment="0" applyProtection="0"/>
    <xf numFmtId="0" fontId="64" fillId="38" borderId="0" applyNumberFormat="0" applyBorder="0" applyAlignment="0" applyProtection="0"/>
    <xf numFmtId="0" fontId="40" fillId="0" borderId="0" applyNumberFormat="0" applyFill="0" applyBorder="0" applyAlignment="0" applyProtection="0"/>
    <xf numFmtId="0" fontId="63" fillId="37" borderId="1" applyNumberFormat="0" applyAlignment="0" applyProtection="0"/>
    <xf numFmtId="0" fontId="65" fillId="39" borderId="2" applyNumberFormat="0" applyAlignment="0" applyProtection="0"/>
    <xf numFmtId="43" fontId="1" fillId="0" borderId="0" applyFill="0" applyBorder="0" applyAlignment="0" applyProtection="0"/>
    <xf numFmtId="41" fontId="1" fillId="0" borderId="0" applyFill="0" applyBorder="0" applyAlignment="0" applyProtection="0"/>
    <xf numFmtId="183" fontId="1" fillId="0" borderId="0" applyFill="0" applyBorder="0" applyAlignment="0" applyProtection="0"/>
    <xf numFmtId="182" fontId="1" fillId="0" borderId="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40"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9" borderId="1" applyNumberFormat="0" applyAlignment="0" applyProtection="0"/>
    <xf numFmtId="0" fontId="73" fillId="9" borderId="1" applyNumberFormat="0" applyAlignment="0" applyProtection="0"/>
    <xf numFmtId="0" fontId="2" fillId="2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30" borderId="0" applyNumberFormat="0" applyBorder="0" applyAlignment="0" applyProtection="0"/>
    <xf numFmtId="0" fontId="74" fillId="37" borderId="6" applyNumberFormat="0" applyAlignment="0" applyProtection="0"/>
    <xf numFmtId="0" fontId="75" fillId="0" borderId="7" applyNumberFormat="0" applyFill="0" applyAlignment="0" applyProtection="0"/>
    <xf numFmtId="0" fontId="6" fillId="13" borderId="0" applyNumberFormat="0" applyBorder="0" applyAlignment="0" applyProtection="0"/>
    <xf numFmtId="0" fontId="76" fillId="0" borderId="8" applyNumberFormat="0" applyFill="0" applyAlignment="0" applyProtection="0"/>
    <xf numFmtId="0" fontId="77" fillId="45" borderId="0" applyNumberFormat="0" applyBorder="0" applyAlignment="0" applyProtection="0"/>
    <xf numFmtId="0" fontId="77" fillId="45" borderId="0" applyNumberFormat="0" applyBorder="0" applyAlignment="0" applyProtection="0"/>
    <xf numFmtId="0" fontId="0" fillId="0" borderId="0">
      <alignment/>
      <protection/>
    </xf>
    <xf numFmtId="0" fontId="78" fillId="0" borderId="0" applyNumberFormat="0" applyFill="0" applyBorder="0" applyAlignment="0" applyProtection="0"/>
    <xf numFmtId="0" fontId="0" fillId="11" borderId="9" applyNumberFormat="0" applyFont="0" applyAlignment="0" applyProtection="0"/>
    <xf numFmtId="0" fontId="74" fillId="37" borderId="6" applyNumberFormat="0" applyAlignment="0" applyProtection="0"/>
    <xf numFmtId="0" fontId="5" fillId="0" borderId="0" applyNumberFormat="0" applyFill="0" applyBorder="0" applyAlignment="0" applyProtection="0"/>
    <xf numFmtId="0" fontId="4" fillId="42" borderId="10" applyNumberFormat="0" applyAlignment="0" applyProtection="0"/>
    <xf numFmtId="9" fontId="1" fillId="0" borderId="0" applyFill="0" applyBorder="0" applyAlignment="0" applyProtection="0"/>
    <xf numFmtId="0" fontId="0" fillId="11" borderId="11" applyNumberFormat="0" applyAlignment="0" applyProtection="0"/>
    <xf numFmtId="0" fontId="10" fillId="0" borderId="12" applyNumberFormat="0" applyFill="0" applyAlignment="0" applyProtection="0"/>
    <xf numFmtId="0" fontId="3" fillId="46" borderId="0" applyNumberFormat="0" applyBorder="0" applyAlignment="0" applyProtection="0"/>
    <xf numFmtId="0" fontId="78" fillId="0" borderId="0" applyNumberFormat="0" applyFill="0" applyBorder="0" applyAlignment="0" applyProtection="0"/>
    <xf numFmtId="0" fontId="75" fillId="0" borderId="7" applyNumberFormat="0" applyFill="0" applyAlignment="0" applyProtection="0"/>
    <xf numFmtId="0" fontId="7" fillId="0" borderId="13" applyNumberFormat="0" applyFill="0" applyAlignment="0" applyProtection="0"/>
    <xf numFmtId="0" fontId="8" fillId="0" borderId="14" applyNumberFormat="0" applyFill="0" applyAlignment="0" applyProtection="0"/>
    <xf numFmtId="0" fontId="9" fillId="0" borderId="15" applyNumberFormat="0" applyFill="0" applyAlignment="0" applyProtection="0"/>
    <xf numFmtId="0" fontId="9" fillId="0" borderId="0" applyNumberFormat="0" applyFill="0" applyBorder="0" applyAlignment="0" applyProtection="0"/>
    <xf numFmtId="0" fontId="40" fillId="0" borderId="0" applyNumberFormat="0" applyFill="0" applyBorder="0" applyAlignment="0" applyProtection="0"/>
  </cellStyleXfs>
  <cellXfs count="320">
    <xf numFmtId="0" fontId="0" fillId="0" borderId="0" xfId="0" applyAlignment="1">
      <alignment/>
    </xf>
    <xf numFmtId="0" fontId="11" fillId="0" borderId="0" xfId="0" applyFont="1" applyAlignment="1">
      <alignment wrapText="1"/>
    </xf>
    <xf numFmtId="0" fontId="11" fillId="0" borderId="0" xfId="0" applyFont="1" applyBorder="1" applyAlignment="1">
      <alignment wrapText="1"/>
    </xf>
    <xf numFmtId="0" fontId="11" fillId="0" borderId="0" xfId="0" applyFont="1" applyAlignment="1">
      <alignment horizontal="center" vertical="center" wrapText="1"/>
    </xf>
    <xf numFmtId="0" fontId="11" fillId="0" borderId="16" xfId="0" applyFont="1" applyBorder="1" applyAlignment="1">
      <alignment vertical="top" wrapText="1"/>
    </xf>
    <xf numFmtId="0" fontId="35" fillId="0" borderId="0" xfId="0" applyFont="1" applyAlignment="1">
      <alignment wrapText="1"/>
    </xf>
    <xf numFmtId="0" fontId="48" fillId="0" borderId="0" xfId="0" applyFont="1" applyAlignment="1">
      <alignment wrapText="1"/>
    </xf>
    <xf numFmtId="0" fontId="11" fillId="10" borderId="16" xfId="0" applyFont="1" applyFill="1" applyBorder="1" applyAlignment="1">
      <alignment horizontal="left" vertical="top" wrapText="1"/>
    </xf>
    <xf numFmtId="3" fontId="11" fillId="10" borderId="16" xfId="0" applyNumberFormat="1" applyFont="1" applyFill="1" applyBorder="1" applyAlignment="1">
      <alignment horizontal="center" vertical="top" wrapText="1"/>
    </xf>
    <xf numFmtId="0" fontId="79" fillId="10" borderId="16" xfId="0" applyFont="1" applyFill="1" applyBorder="1" applyAlignment="1">
      <alignment horizontal="center" vertical="top" wrapText="1"/>
    </xf>
    <xf numFmtId="0" fontId="11" fillId="0" borderId="16" xfId="0" applyFont="1" applyBorder="1" applyAlignment="1">
      <alignment horizontal="left" vertical="top" wrapText="1"/>
    </xf>
    <xf numFmtId="0" fontId="11" fillId="0" borderId="16" xfId="0" applyFont="1" applyBorder="1" applyAlignment="1">
      <alignment horizontal="center" vertical="top" wrapText="1"/>
    </xf>
    <xf numFmtId="0" fontId="11" fillId="0" borderId="16" xfId="0" applyFont="1" applyFill="1" applyBorder="1" applyAlignment="1">
      <alignment horizontal="center" vertical="top" wrapText="1"/>
    </xf>
    <xf numFmtId="0" fontId="11" fillId="10" borderId="16" xfId="0" applyFont="1" applyFill="1" applyBorder="1" applyAlignment="1">
      <alignment vertical="top" wrapText="1"/>
    </xf>
    <xf numFmtId="0" fontId="11" fillId="0" borderId="16" xfId="0" applyFont="1" applyBorder="1" applyAlignment="1">
      <alignment wrapText="1"/>
    </xf>
    <xf numFmtId="0" fontId="11" fillId="0" borderId="16" xfId="0" applyFont="1" applyFill="1" applyBorder="1" applyAlignment="1">
      <alignment horizontal="left" vertical="top" wrapText="1"/>
    </xf>
    <xf numFmtId="0" fontId="11" fillId="0" borderId="16" xfId="0" applyFont="1" applyFill="1" applyBorder="1" applyAlignment="1">
      <alignment vertical="top" wrapText="1"/>
    </xf>
    <xf numFmtId="0" fontId="11" fillId="0" borderId="17" xfId="0" applyFont="1" applyBorder="1" applyAlignment="1">
      <alignment horizontal="left" vertical="top" wrapText="1"/>
    </xf>
    <xf numFmtId="0" fontId="11" fillId="10" borderId="16" xfId="0" applyFont="1" applyFill="1" applyBorder="1" applyAlignment="1">
      <alignment horizontal="center" vertical="top" wrapText="1"/>
    </xf>
    <xf numFmtId="0" fontId="17" fillId="0" borderId="16" xfId="0" applyFont="1" applyBorder="1" applyAlignment="1">
      <alignment horizontal="center" vertical="top" wrapText="1"/>
    </xf>
    <xf numFmtId="0" fontId="17" fillId="10" borderId="16" xfId="0" applyFont="1" applyFill="1" applyBorder="1" applyAlignment="1">
      <alignment vertical="top" wrapText="1"/>
    </xf>
    <xf numFmtId="0" fontId="11" fillId="10" borderId="0" xfId="0" applyFont="1" applyFill="1" applyAlignment="1">
      <alignment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8" xfId="0" applyFont="1" applyBorder="1" applyAlignment="1">
      <alignment vertical="top" wrapText="1"/>
    </xf>
    <xf numFmtId="0" fontId="13" fillId="0" borderId="0" xfId="0" applyFont="1" applyAlignment="1">
      <alignment horizontal="left"/>
    </xf>
    <xf numFmtId="0" fontId="13" fillId="10" borderId="16" xfId="0" applyFont="1" applyFill="1" applyBorder="1" applyAlignment="1">
      <alignment horizontal="center" vertical="top" wrapText="1"/>
    </xf>
    <xf numFmtId="0" fontId="36" fillId="10" borderId="16" xfId="0" applyFont="1" applyFill="1" applyBorder="1" applyAlignment="1">
      <alignment vertical="top" wrapText="1"/>
    </xf>
    <xf numFmtId="0" fontId="28" fillId="10" borderId="16" xfId="0" applyFont="1" applyFill="1" applyBorder="1" applyAlignment="1">
      <alignment horizontal="center" vertical="top" wrapText="1"/>
    </xf>
    <xf numFmtId="0" fontId="13" fillId="0" borderId="16" xfId="0" applyFont="1" applyBorder="1" applyAlignment="1">
      <alignment horizontal="center" vertical="center" wrapText="1"/>
    </xf>
    <xf numFmtId="4" fontId="11" fillId="0" borderId="16" xfId="0" applyNumberFormat="1" applyFont="1" applyBorder="1" applyAlignment="1">
      <alignment horizontal="center" vertical="top" wrapText="1"/>
    </xf>
    <xf numFmtId="0" fontId="11" fillId="10" borderId="17" xfId="0" applyFont="1" applyFill="1" applyBorder="1" applyAlignment="1">
      <alignment horizontal="left" vertical="top" wrapText="1"/>
    </xf>
    <xf numFmtId="4" fontId="13" fillId="10" borderId="16" xfId="0" applyNumberFormat="1" applyFont="1" applyFill="1" applyBorder="1" applyAlignment="1">
      <alignment horizontal="center" vertical="top" wrapText="1"/>
    </xf>
    <xf numFmtId="9" fontId="13" fillId="10" borderId="16" xfId="0" applyNumberFormat="1" applyFont="1" applyFill="1" applyBorder="1" applyAlignment="1">
      <alignment horizontal="center" vertical="top" wrapText="1"/>
    </xf>
    <xf numFmtId="0" fontId="13" fillId="10" borderId="16" xfId="0" applyFont="1" applyFill="1" applyBorder="1" applyAlignment="1">
      <alignment vertical="top" wrapText="1"/>
    </xf>
    <xf numFmtId="9" fontId="13" fillId="0" borderId="16" xfId="0" applyNumberFormat="1" applyFont="1" applyBorder="1" applyAlignment="1">
      <alignment horizontal="center" vertical="top" wrapText="1"/>
    </xf>
    <xf numFmtId="0" fontId="13" fillId="10" borderId="16" xfId="0" applyFont="1" applyFill="1" applyBorder="1" applyAlignment="1">
      <alignment horizontal="left" vertical="top" wrapText="1"/>
    </xf>
    <xf numFmtId="3" fontId="13" fillId="10" borderId="16" xfId="0" applyNumberFormat="1" applyFont="1" applyFill="1" applyBorder="1" applyAlignment="1">
      <alignment horizontal="center" vertical="top" wrapText="1"/>
    </xf>
    <xf numFmtId="0" fontId="13" fillId="0" borderId="16" xfId="0" applyFont="1" applyFill="1" applyBorder="1" applyAlignment="1">
      <alignment vertical="top" wrapText="1"/>
    </xf>
    <xf numFmtId="0" fontId="13" fillId="0" borderId="0" xfId="0" applyFont="1" applyAlignment="1">
      <alignment vertical="top" wrapText="1"/>
    </xf>
    <xf numFmtId="0" fontId="13" fillId="0" borderId="16" xfId="0" applyFont="1" applyBorder="1" applyAlignment="1">
      <alignment horizontal="center" vertical="top" wrapText="1"/>
    </xf>
    <xf numFmtId="0" fontId="13" fillId="0" borderId="16" xfId="0" applyFont="1" applyBorder="1" applyAlignment="1">
      <alignment vertical="top" wrapText="1"/>
    </xf>
    <xf numFmtId="0" fontId="13" fillId="0" borderId="16" xfId="0" applyFont="1" applyFill="1" applyBorder="1" applyAlignment="1">
      <alignment horizontal="left" vertical="top" wrapText="1"/>
    </xf>
    <xf numFmtId="3" fontId="13" fillId="10" borderId="16" xfId="0" applyNumberFormat="1" applyFont="1" applyFill="1" applyBorder="1" applyAlignment="1">
      <alignment horizontal="left" vertical="top" wrapText="1"/>
    </xf>
    <xf numFmtId="0" fontId="13" fillId="0" borderId="0" xfId="0" applyFont="1" applyBorder="1" applyAlignment="1">
      <alignment/>
    </xf>
    <xf numFmtId="0" fontId="11" fillId="10" borderId="18" xfId="0" applyFont="1" applyFill="1" applyBorder="1" applyAlignment="1">
      <alignment vertical="top" wrapText="1"/>
    </xf>
    <xf numFmtId="0" fontId="11" fillId="0" borderId="18" xfId="0" applyFont="1" applyBorder="1" applyAlignment="1">
      <alignment wrapText="1"/>
    </xf>
    <xf numFmtId="0" fontId="11" fillId="10" borderId="16" xfId="0" applyFont="1" applyFill="1" applyBorder="1" applyAlignment="1">
      <alignment wrapText="1"/>
    </xf>
    <xf numFmtId="4" fontId="13" fillId="47" borderId="16" xfId="0" applyNumberFormat="1" applyFont="1" applyFill="1" applyBorder="1" applyAlignment="1">
      <alignment horizontal="center" vertical="top" wrapText="1"/>
    </xf>
    <xf numFmtId="4" fontId="11" fillId="47" borderId="16" xfId="0" applyNumberFormat="1" applyFont="1" applyFill="1" applyBorder="1" applyAlignment="1">
      <alignment horizontal="center" vertical="top" wrapText="1"/>
    </xf>
    <xf numFmtId="4" fontId="13" fillId="47" borderId="16" xfId="0" applyNumberFormat="1" applyFont="1" applyFill="1" applyBorder="1" applyAlignment="1">
      <alignment horizontal="center" vertical="top" wrapText="1"/>
    </xf>
    <xf numFmtId="4" fontId="11" fillId="47" borderId="16" xfId="0" applyNumberFormat="1" applyFont="1" applyFill="1" applyBorder="1" applyAlignment="1">
      <alignment horizontal="center" vertical="top" wrapText="1"/>
    </xf>
    <xf numFmtId="4" fontId="35" fillId="47" borderId="16" xfId="0" applyNumberFormat="1" applyFont="1" applyFill="1" applyBorder="1" applyAlignment="1">
      <alignment horizontal="center" vertical="top" wrapText="1"/>
    </xf>
    <xf numFmtId="0" fontId="80" fillId="0" borderId="0" xfId="0" applyFont="1" applyFill="1" applyBorder="1" applyAlignment="1">
      <alignment horizontal="center" vertical="center" wrapText="1"/>
    </xf>
    <xf numFmtId="4" fontId="80" fillId="0" borderId="0" xfId="0" applyNumberFormat="1"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Border="1" applyAlignment="1">
      <alignment horizontal="center" vertical="top" wrapText="1"/>
    </xf>
    <xf numFmtId="0" fontId="35" fillId="0" borderId="18" xfId="0" applyFont="1" applyBorder="1" applyAlignment="1">
      <alignment vertical="top" wrapText="1"/>
    </xf>
    <xf numFmtId="0" fontId="35" fillId="0" borderId="16" xfId="0" applyFont="1" applyBorder="1" applyAlignment="1">
      <alignment wrapText="1"/>
    </xf>
    <xf numFmtId="4" fontId="13" fillId="0" borderId="16" xfId="0" applyNumberFormat="1" applyFont="1" applyFill="1" applyBorder="1" applyAlignment="1">
      <alignment horizontal="center" vertical="top" wrapText="1"/>
    </xf>
    <xf numFmtId="4" fontId="11" fillId="0" borderId="0" xfId="0" applyNumberFormat="1" applyFont="1" applyAlignment="1">
      <alignment wrapText="1"/>
    </xf>
    <xf numFmtId="4" fontId="11" fillId="0" borderId="16" xfId="0" applyNumberFormat="1" applyFont="1" applyFill="1" applyBorder="1" applyAlignment="1">
      <alignment horizontal="center" vertical="top" wrapText="1"/>
    </xf>
    <xf numFmtId="0" fontId="13" fillId="0" borderId="17" xfId="0" applyFont="1" applyBorder="1" applyAlignment="1">
      <alignment vertical="top" wrapText="1"/>
    </xf>
    <xf numFmtId="0" fontId="81" fillId="10" borderId="16" xfId="0" applyFont="1" applyFill="1" applyBorder="1" applyAlignment="1">
      <alignment horizontal="center" vertical="top" wrapText="1"/>
    </xf>
    <xf numFmtId="0" fontId="35" fillId="0" borderId="16" xfId="0" applyFont="1" applyBorder="1" applyAlignment="1">
      <alignment horizontal="center" vertical="top" wrapText="1"/>
    </xf>
    <xf numFmtId="4" fontId="13" fillId="0" borderId="16" xfId="0" applyNumberFormat="1" applyFont="1" applyBorder="1" applyAlignment="1">
      <alignment horizontal="center" vertical="top" wrapText="1"/>
    </xf>
    <xf numFmtId="0" fontId="25" fillId="0" borderId="0" xfId="0" applyFont="1" applyBorder="1" applyAlignment="1">
      <alignment horizontal="right" vertical="center"/>
    </xf>
    <xf numFmtId="4" fontId="11" fillId="10" borderId="16" xfId="0" applyNumberFormat="1" applyFont="1" applyFill="1" applyBorder="1" applyAlignment="1">
      <alignment vertical="top" wrapText="1"/>
    </xf>
    <xf numFmtId="4" fontId="11" fillId="0" borderId="16" xfId="0" applyNumberFormat="1" applyFont="1" applyBorder="1" applyAlignment="1">
      <alignment horizontal="center" vertical="center" wrapText="1"/>
    </xf>
    <xf numFmtId="4" fontId="28" fillId="10" borderId="16" xfId="0" applyNumberFormat="1" applyFont="1" applyFill="1" applyBorder="1" applyAlignment="1">
      <alignment horizontal="center" vertical="top" wrapText="1"/>
    </xf>
    <xf numFmtId="0" fontId="13" fillId="0" borderId="19" xfId="88" applyFont="1" applyBorder="1" applyAlignment="1">
      <alignment horizontal="left" vertical="top" wrapText="1"/>
      <protection/>
    </xf>
    <xf numFmtId="0" fontId="36" fillId="0" borderId="16" xfId="0" applyFont="1" applyBorder="1" applyAlignment="1">
      <alignment horizontal="center" vertical="top" wrapText="1"/>
    </xf>
    <xf numFmtId="0" fontId="13" fillId="0" borderId="16" xfId="0" applyFont="1" applyBorder="1" applyAlignment="1">
      <alignment horizontal="left" vertical="top" wrapText="1"/>
    </xf>
    <xf numFmtId="4" fontId="11" fillId="10" borderId="16" xfId="0" applyNumberFormat="1" applyFont="1" applyFill="1" applyBorder="1" applyAlignment="1">
      <alignment horizontal="center" vertical="top" wrapText="1"/>
    </xf>
    <xf numFmtId="4" fontId="13" fillId="48" borderId="16" xfId="0" applyNumberFormat="1" applyFont="1" applyFill="1" applyBorder="1" applyAlignment="1">
      <alignment horizontal="center" vertical="center" wrapText="1"/>
    </xf>
    <xf numFmtId="4" fontId="82" fillId="49" borderId="20" xfId="0" applyNumberFormat="1" applyFont="1" applyFill="1" applyBorder="1" applyAlignment="1">
      <alignment vertical="center"/>
    </xf>
    <xf numFmtId="4" fontId="14" fillId="48" borderId="20" xfId="0" applyNumberFormat="1" applyFont="1" applyFill="1" applyBorder="1" applyAlignment="1">
      <alignment wrapText="1"/>
    </xf>
    <xf numFmtId="0" fontId="80" fillId="50" borderId="21" xfId="0" applyFont="1" applyFill="1" applyBorder="1" applyAlignment="1">
      <alignment horizontal="left" wrapText="1"/>
    </xf>
    <xf numFmtId="3" fontId="13" fillId="47" borderId="16" xfId="0" applyNumberFormat="1" applyFont="1" applyFill="1" applyBorder="1" applyAlignment="1">
      <alignment horizontal="center" vertical="top" wrapText="1"/>
    </xf>
    <xf numFmtId="3" fontId="13" fillId="0" borderId="16" xfId="0" applyNumberFormat="1" applyFont="1" applyFill="1" applyBorder="1" applyAlignment="1">
      <alignment horizontal="center" vertical="top" wrapText="1"/>
    </xf>
    <xf numFmtId="0" fontId="13" fillId="0" borderId="19" xfId="0" applyFont="1" applyBorder="1" applyAlignment="1">
      <alignment horizontal="left" vertical="top" wrapText="1"/>
    </xf>
    <xf numFmtId="4" fontId="11" fillId="10" borderId="16" xfId="0" applyNumberFormat="1" applyFont="1" applyFill="1" applyBorder="1" applyAlignment="1">
      <alignment horizontal="left" vertical="top" wrapText="1"/>
    </xf>
    <xf numFmtId="0" fontId="83" fillId="26" borderId="16" xfId="0" applyFont="1" applyFill="1" applyBorder="1" applyAlignment="1">
      <alignment horizontal="left" wrapText="1"/>
    </xf>
    <xf numFmtId="0" fontId="81" fillId="48" borderId="22" xfId="0" applyFont="1" applyFill="1" applyBorder="1" applyAlignment="1">
      <alignment horizontal="center" vertical="center" wrapText="1"/>
    </xf>
    <xf numFmtId="0" fontId="81" fillId="51" borderId="22" xfId="0" applyFont="1" applyFill="1" applyBorder="1" applyAlignment="1">
      <alignment horizontal="center" vertical="center" wrapText="1"/>
    </xf>
    <xf numFmtId="0" fontId="52" fillId="0" borderId="0" xfId="0" applyFont="1" applyAlignment="1">
      <alignment wrapText="1"/>
    </xf>
    <xf numFmtId="0" fontId="53" fillId="0" borderId="0" xfId="0" applyFont="1" applyAlignment="1">
      <alignment vertical="center" wrapText="1"/>
    </xf>
    <xf numFmtId="0" fontId="81" fillId="51" borderId="22" xfId="0" applyFont="1" applyFill="1" applyBorder="1" applyAlignment="1">
      <alignment horizontal="center" vertical="center" wrapText="1"/>
    </xf>
    <xf numFmtId="0" fontId="81" fillId="51" borderId="16" xfId="0" applyFont="1" applyFill="1" applyBorder="1" applyAlignment="1">
      <alignment horizontal="center" vertical="center" wrapText="1"/>
    </xf>
    <xf numFmtId="0" fontId="81" fillId="48" borderId="16" xfId="0" applyFont="1" applyFill="1" applyBorder="1" applyAlignment="1">
      <alignment horizontal="center" vertical="center" wrapText="1"/>
    </xf>
    <xf numFmtId="0" fontId="11" fillId="0" borderId="17" xfId="0" applyFont="1" applyBorder="1" applyAlignment="1">
      <alignment horizontal="center" vertical="top" wrapText="1"/>
    </xf>
    <xf numFmtId="0" fontId="11" fillId="0" borderId="17" xfId="0" applyFont="1" applyBorder="1" applyAlignment="1">
      <alignment vertical="top" wrapText="1"/>
    </xf>
    <xf numFmtId="0" fontId="13" fillId="0" borderId="0" xfId="0" applyFont="1" applyAlignment="1">
      <alignment/>
    </xf>
    <xf numFmtId="0" fontId="81" fillId="51" borderId="23" xfId="0" applyFont="1" applyFill="1" applyBorder="1" applyAlignment="1">
      <alignment horizontal="center" vertical="center" wrapText="1"/>
    </xf>
    <xf numFmtId="0" fontId="81" fillId="48" borderId="23" xfId="0" applyFont="1" applyFill="1" applyBorder="1" applyAlignment="1">
      <alignment horizontal="center" vertical="center" wrapText="1"/>
    </xf>
    <xf numFmtId="0" fontId="13" fillId="0" borderId="16" xfId="0" applyFont="1" applyBorder="1" applyAlignment="1">
      <alignment/>
    </xf>
    <xf numFmtId="0" fontId="81" fillId="51" borderId="24" xfId="0" applyFont="1" applyFill="1" applyBorder="1" applyAlignment="1">
      <alignment horizontal="center" vertical="center" wrapText="1"/>
    </xf>
    <xf numFmtId="0" fontId="83" fillId="0" borderId="16" xfId="0" applyFont="1" applyFill="1" applyBorder="1" applyAlignment="1">
      <alignment horizontal="left" wrapText="1"/>
    </xf>
    <xf numFmtId="0" fontId="29" fillId="0" borderId="0" xfId="0" applyFont="1" applyAlignment="1">
      <alignment/>
    </xf>
    <xf numFmtId="0" fontId="13" fillId="0" borderId="0" xfId="0" applyFont="1" applyAlignment="1">
      <alignment horizontal="center" vertical="top"/>
    </xf>
    <xf numFmtId="0" fontId="13" fillId="0" borderId="16" xfId="0" applyFont="1" applyBorder="1" applyAlignment="1">
      <alignment horizontal="center" vertical="top"/>
    </xf>
    <xf numFmtId="0" fontId="81" fillId="0" borderId="24" xfId="0" applyFont="1" applyFill="1" applyBorder="1" applyAlignment="1">
      <alignment horizontal="center" vertical="center" wrapText="1"/>
    </xf>
    <xf numFmtId="0" fontId="35" fillId="10" borderId="16" xfId="0" applyFont="1" applyFill="1" applyBorder="1" applyAlignment="1">
      <alignment horizontal="center" vertical="top" wrapText="1"/>
    </xf>
    <xf numFmtId="0" fontId="84" fillId="0" borderId="18" xfId="0" applyFont="1" applyBorder="1" applyAlignment="1">
      <alignment vertical="top" wrapText="1"/>
    </xf>
    <xf numFmtId="0" fontId="85" fillId="0" borderId="16" xfId="0" applyFont="1" applyBorder="1" applyAlignment="1">
      <alignment horizontal="left" vertical="top" wrapText="1"/>
    </xf>
    <xf numFmtId="4" fontId="11" fillId="47" borderId="17" xfId="0" applyNumberFormat="1" applyFont="1" applyFill="1" applyBorder="1" applyAlignment="1">
      <alignment horizontal="center" vertical="top" wrapText="1"/>
    </xf>
    <xf numFmtId="4" fontId="11" fillId="10" borderId="17" xfId="0" applyNumberFormat="1" applyFont="1" applyFill="1" applyBorder="1" applyAlignment="1">
      <alignment horizontal="center" vertical="top" wrapText="1"/>
    </xf>
    <xf numFmtId="4" fontId="11" fillId="0" borderId="17" xfId="0" applyNumberFormat="1" applyFont="1" applyFill="1" applyBorder="1" applyAlignment="1">
      <alignment horizontal="center" vertical="top" wrapText="1"/>
    </xf>
    <xf numFmtId="4" fontId="11" fillId="0" borderId="17" xfId="0" applyNumberFormat="1" applyFont="1" applyBorder="1" applyAlignment="1">
      <alignment horizontal="center" vertical="top" wrapText="1"/>
    </xf>
    <xf numFmtId="0" fontId="13" fillId="0" borderId="16" xfId="0" applyFont="1" applyFill="1" applyBorder="1" applyAlignment="1">
      <alignment horizontal="center" vertical="top" wrapText="1"/>
    </xf>
    <xf numFmtId="0" fontId="11" fillId="0" borderId="18" xfId="0" applyFont="1" applyFill="1" applyBorder="1" applyAlignment="1">
      <alignment vertical="top" wrapText="1"/>
    </xf>
    <xf numFmtId="0" fontId="11" fillId="0" borderId="16" xfId="0" applyFont="1" applyFill="1" applyBorder="1" applyAlignment="1">
      <alignment wrapText="1"/>
    </xf>
    <xf numFmtId="0" fontId="11" fillId="0" borderId="0" xfId="0" applyFont="1" applyFill="1" applyAlignment="1">
      <alignment wrapText="1"/>
    </xf>
    <xf numFmtId="9" fontId="11" fillId="10" borderId="16" xfId="0" applyNumberFormat="1" applyFont="1" applyFill="1" applyBorder="1" applyAlignment="1">
      <alignment horizontal="center" vertical="top" wrapText="1"/>
    </xf>
    <xf numFmtId="0" fontId="34" fillId="0" borderId="0" xfId="0" applyFont="1" applyAlignment="1">
      <alignment wrapText="1"/>
    </xf>
    <xf numFmtId="0" fontId="85" fillId="0" borderId="16" xfId="0" applyFont="1" applyBorder="1" applyAlignment="1">
      <alignment horizontal="center" vertical="top" wrapText="1"/>
    </xf>
    <xf numFmtId="0" fontId="85" fillId="0" borderId="16" xfId="0" applyFont="1" applyBorder="1" applyAlignment="1">
      <alignment vertical="top" wrapText="1"/>
    </xf>
    <xf numFmtId="4" fontId="85" fillId="47" borderId="16" xfId="0" applyNumberFormat="1" applyFont="1" applyFill="1" applyBorder="1" applyAlignment="1">
      <alignment horizontal="center" vertical="top" wrapText="1"/>
    </xf>
    <xf numFmtId="4" fontId="85" fillId="10" borderId="16" xfId="0" applyNumberFormat="1" applyFont="1" applyFill="1" applyBorder="1" applyAlignment="1">
      <alignment horizontal="center" vertical="top" wrapText="1"/>
    </xf>
    <xf numFmtId="0" fontId="85" fillId="10" borderId="16" xfId="0" applyFont="1" applyFill="1" applyBorder="1" applyAlignment="1">
      <alignment vertical="top" wrapText="1"/>
    </xf>
    <xf numFmtId="0" fontId="85" fillId="10" borderId="16" xfId="0" applyFont="1" applyFill="1" applyBorder="1" applyAlignment="1">
      <alignment horizontal="center" vertical="top" wrapText="1"/>
    </xf>
    <xf numFmtId="0" fontId="35" fillId="10" borderId="16" xfId="0" applyFont="1" applyFill="1" applyBorder="1" applyAlignment="1">
      <alignment wrapText="1"/>
    </xf>
    <xf numFmtId="2" fontId="11" fillId="0" borderId="16" xfId="0" applyNumberFormat="1" applyFont="1" applyBorder="1" applyAlignment="1">
      <alignment horizontal="center" vertical="top" wrapText="1"/>
    </xf>
    <xf numFmtId="0" fontId="11" fillId="0" borderId="0" xfId="0" applyFont="1" applyAlignment="1">
      <alignment/>
    </xf>
    <xf numFmtId="0" fontId="85" fillId="0" borderId="16" xfId="0" applyFont="1" applyBorder="1" applyAlignment="1">
      <alignment wrapText="1"/>
    </xf>
    <xf numFmtId="0" fontId="11" fillId="0" borderId="25" xfId="0" applyFont="1" applyBorder="1" applyAlignment="1">
      <alignment vertical="top" wrapText="1"/>
    </xf>
    <xf numFmtId="4" fontId="85" fillId="0" borderId="16" xfId="0" applyNumberFormat="1" applyFont="1" applyBorder="1" applyAlignment="1">
      <alignment horizontal="center" vertical="top" wrapText="1"/>
    </xf>
    <xf numFmtId="0" fontId="85" fillId="10" borderId="16" xfId="0" applyFont="1" applyFill="1" applyBorder="1" applyAlignment="1">
      <alignment horizontal="left" vertical="top" wrapText="1"/>
    </xf>
    <xf numFmtId="0" fontId="86" fillId="10" borderId="16" xfId="0" applyFont="1" applyFill="1" applyBorder="1" applyAlignment="1">
      <alignment horizontal="center" vertical="top" wrapText="1"/>
    </xf>
    <xf numFmtId="0" fontId="85" fillId="10" borderId="18" xfId="0" applyFont="1" applyFill="1" applyBorder="1" applyAlignment="1">
      <alignment vertical="top" wrapText="1"/>
    </xf>
    <xf numFmtId="0" fontId="85" fillId="10" borderId="16" xfId="0" applyFont="1" applyFill="1" applyBorder="1" applyAlignment="1">
      <alignment wrapText="1"/>
    </xf>
    <xf numFmtId="0" fontId="35" fillId="10" borderId="18" xfId="0" applyFont="1" applyFill="1" applyBorder="1" applyAlignment="1">
      <alignment vertical="top" wrapText="1"/>
    </xf>
    <xf numFmtId="0" fontId="13" fillId="10" borderId="16" xfId="0" applyFont="1" applyFill="1" applyBorder="1" applyAlignment="1">
      <alignment horizontal="center" vertical="top"/>
    </xf>
    <xf numFmtId="0" fontId="11" fillId="10" borderId="16" xfId="0" applyFont="1" applyFill="1" applyBorder="1" applyAlignment="1">
      <alignment horizontal="center" vertical="top"/>
    </xf>
    <xf numFmtId="0" fontId="11" fillId="10" borderId="26" xfId="0" applyFont="1" applyFill="1" applyBorder="1" applyAlignment="1">
      <alignment horizontal="left" vertical="top" wrapText="1"/>
    </xf>
    <xf numFmtId="0" fontId="32" fillId="10" borderId="16" xfId="0" applyFont="1" applyFill="1" applyBorder="1" applyAlignment="1">
      <alignment vertical="top" wrapText="1"/>
    </xf>
    <xf numFmtId="4" fontId="11" fillId="10" borderId="16" xfId="0" applyNumberFormat="1" applyFont="1" applyFill="1" applyBorder="1" applyAlignment="1">
      <alignment horizontal="center" vertical="top"/>
    </xf>
    <xf numFmtId="0" fontId="85" fillId="10" borderId="16" xfId="0" applyFont="1" applyFill="1" applyBorder="1" applyAlignment="1">
      <alignment vertical="top" wrapText="1"/>
    </xf>
    <xf numFmtId="0" fontId="85" fillId="10" borderId="16" xfId="0" applyFont="1" applyFill="1" applyBorder="1" applyAlignment="1">
      <alignment horizontal="center" vertical="top" wrapText="1"/>
    </xf>
    <xf numFmtId="4" fontId="85" fillId="10" borderId="16" xfId="0" applyNumberFormat="1" applyFont="1" applyFill="1" applyBorder="1" applyAlignment="1">
      <alignment horizontal="center" vertical="top" wrapText="1"/>
    </xf>
    <xf numFmtId="0" fontId="85" fillId="10" borderId="16" xfId="0" applyFont="1" applyFill="1" applyBorder="1" applyAlignment="1">
      <alignment vertical="top" wrapText="1"/>
    </xf>
    <xf numFmtId="0" fontId="85" fillId="10" borderId="16" xfId="0" applyFont="1" applyFill="1" applyBorder="1" applyAlignment="1">
      <alignment horizontal="center" vertical="top" wrapText="1"/>
    </xf>
    <xf numFmtId="4" fontId="85" fillId="10" borderId="16" xfId="0" applyNumberFormat="1" applyFont="1" applyFill="1" applyBorder="1" applyAlignment="1">
      <alignment horizontal="center" vertical="top" wrapText="1"/>
    </xf>
    <xf numFmtId="0" fontId="35" fillId="0" borderId="16" xfId="0" applyFont="1" applyBorder="1" applyAlignment="1">
      <alignment vertical="top" wrapText="1"/>
    </xf>
    <xf numFmtId="0" fontId="35" fillId="10" borderId="16" xfId="0" applyFont="1" applyFill="1" applyBorder="1" applyAlignment="1">
      <alignment horizontal="center" vertical="top" wrapText="1"/>
    </xf>
    <xf numFmtId="4" fontId="35" fillId="47" borderId="16" xfId="0" applyNumberFormat="1" applyFont="1" applyFill="1" applyBorder="1" applyAlignment="1">
      <alignment horizontal="center" vertical="top" wrapText="1"/>
    </xf>
    <xf numFmtId="4" fontId="35" fillId="10" borderId="16" xfId="0" applyNumberFormat="1" applyFont="1" applyFill="1" applyBorder="1" applyAlignment="1">
      <alignment horizontal="center" vertical="top" wrapText="1"/>
    </xf>
    <xf numFmtId="0" fontId="35" fillId="0" borderId="16" xfId="0" applyFont="1" applyBorder="1" applyAlignment="1">
      <alignment horizontal="center" vertical="top" wrapText="1"/>
    </xf>
    <xf numFmtId="0" fontId="35" fillId="10" borderId="18" xfId="0" applyFont="1" applyFill="1" applyBorder="1" applyAlignment="1">
      <alignment vertical="top" wrapText="1"/>
    </xf>
    <xf numFmtId="0" fontId="35" fillId="10" borderId="16" xfId="0" applyFont="1" applyFill="1" applyBorder="1" applyAlignment="1">
      <alignment wrapText="1"/>
    </xf>
    <xf numFmtId="0" fontId="12" fillId="0" borderId="0" xfId="0" applyFont="1" applyAlignment="1">
      <alignment horizontal="right" vertical="center" wrapText="1"/>
    </xf>
    <xf numFmtId="0" fontId="13" fillId="0" borderId="0" xfId="0" applyFont="1" applyAlignment="1">
      <alignment horizontal="right"/>
    </xf>
    <xf numFmtId="0" fontId="87" fillId="0" borderId="0" xfId="0" applyFont="1" applyFill="1" applyAlignment="1">
      <alignment horizontal="center" vertical="center" wrapText="1"/>
    </xf>
    <xf numFmtId="0" fontId="87" fillId="0" borderId="0" xfId="0" applyFont="1" applyAlignment="1">
      <alignment horizontal="center" vertical="center" wrapText="1"/>
    </xf>
    <xf numFmtId="0" fontId="88" fillId="10" borderId="27" xfId="0" applyFont="1" applyFill="1" applyBorder="1" applyAlignment="1">
      <alignment horizontal="center" vertical="center" wrapText="1"/>
    </xf>
    <xf numFmtId="0" fontId="88" fillId="10" borderId="28" xfId="0" applyFont="1" applyFill="1" applyBorder="1" applyAlignment="1">
      <alignment horizontal="center" vertical="center" wrapText="1"/>
    </xf>
    <xf numFmtId="0" fontId="88" fillId="10" borderId="29" xfId="0" applyFont="1" applyFill="1" applyBorder="1" applyAlignment="1">
      <alignment horizontal="center" vertical="center" wrapText="1"/>
    </xf>
    <xf numFmtId="0" fontId="88" fillId="10" borderId="30" xfId="0" applyFont="1" applyFill="1" applyBorder="1" applyAlignment="1">
      <alignment horizontal="center" vertical="center" wrapText="1"/>
    </xf>
    <xf numFmtId="0" fontId="88" fillId="10" borderId="0" xfId="0" applyFont="1" applyFill="1" applyBorder="1" applyAlignment="1">
      <alignment horizontal="center" vertical="center" wrapText="1"/>
    </xf>
    <xf numFmtId="0" fontId="88" fillId="10" borderId="31" xfId="0" applyFont="1" applyFill="1" applyBorder="1" applyAlignment="1">
      <alignment horizontal="center" vertical="center" wrapText="1"/>
    </xf>
    <xf numFmtId="0" fontId="88" fillId="10" borderId="32" xfId="0" applyFont="1" applyFill="1" applyBorder="1" applyAlignment="1">
      <alignment horizontal="center" vertical="center" wrapText="1"/>
    </xf>
    <xf numFmtId="0" fontId="88" fillId="10" borderId="33" xfId="0" applyFont="1" applyFill="1" applyBorder="1" applyAlignment="1">
      <alignment horizontal="center" vertical="center" wrapText="1"/>
    </xf>
    <xf numFmtId="0" fontId="88" fillId="10" borderId="3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89" fillId="0" borderId="0" xfId="0" applyFont="1" applyBorder="1" applyAlignment="1">
      <alignment wrapText="1"/>
    </xf>
    <xf numFmtId="0" fontId="22" fillId="0" borderId="0" xfId="0" applyFont="1" applyAlignment="1">
      <alignment wrapText="1"/>
    </xf>
    <xf numFmtId="0" fontId="11" fillId="0" borderId="0" xfId="0" applyFont="1" applyBorder="1" applyAlignment="1">
      <alignment horizontal="justify" vertical="center" wrapText="1"/>
    </xf>
    <xf numFmtId="0" fontId="0" fillId="0" borderId="0" xfId="0" applyBorder="1" applyAlignment="1">
      <alignment wrapText="1"/>
    </xf>
    <xf numFmtId="0" fontId="81" fillId="48" borderId="16" xfId="0" applyFont="1" applyFill="1" applyBorder="1" applyAlignment="1">
      <alignment horizontal="center" vertical="center" wrapText="1"/>
    </xf>
    <xf numFmtId="0" fontId="81" fillId="51" borderId="16" xfId="0" applyFont="1" applyFill="1" applyBorder="1" applyAlignment="1">
      <alignment horizontal="center" vertical="center" wrapText="1"/>
    </xf>
    <xf numFmtId="0" fontId="0" fillId="0" borderId="16" xfId="0" applyBorder="1" applyAlignment="1">
      <alignment horizontal="center" vertical="center" wrapText="1"/>
    </xf>
    <xf numFmtId="0" fontId="11" fillId="0" borderId="16" xfId="0" applyFont="1" applyBorder="1" applyAlignment="1">
      <alignment horizontal="left" vertical="top" wrapText="1"/>
    </xf>
    <xf numFmtId="0" fontId="0" fillId="0" borderId="16" xfId="0" applyBorder="1" applyAlignment="1">
      <alignment horizontal="left" vertical="top" wrapText="1"/>
    </xf>
    <xf numFmtId="0" fontId="13" fillId="0" borderId="17" xfId="0" applyFont="1" applyFill="1" applyBorder="1" applyAlignment="1">
      <alignment horizontal="left" vertical="top" wrapText="1"/>
    </xf>
    <xf numFmtId="0" fontId="13" fillId="0" borderId="26" xfId="0" applyFont="1" applyFill="1" applyBorder="1" applyAlignment="1">
      <alignment horizontal="left" vertical="top" wrapText="1"/>
    </xf>
    <xf numFmtId="0" fontId="0" fillId="0" borderId="25" xfId="0" applyFont="1" applyFill="1" applyBorder="1" applyAlignment="1">
      <alignment horizontal="left" vertical="top" wrapText="1"/>
    </xf>
    <xf numFmtId="0" fontId="62" fillId="48" borderId="16" xfId="0" applyFont="1" applyFill="1" applyBorder="1" applyAlignment="1">
      <alignment horizontal="center" vertical="center" wrapText="1"/>
    </xf>
    <xf numFmtId="0" fontId="16" fillId="48" borderId="16" xfId="0" applyFont="1" applyFill="1" applyBorder="1" applyAlignment="1">
      <alignment horizontal="center" vertical="center" wrapText="1"/>
    </xf>
    <xf numFmtId="0" fontId="11" fillId="10" borderId="16" xfId="0" applyFont="1" applyFill="1" applyBorder="1" applyAlignment="1">
      <alignment horizontal="left" vertical="top" wrapText="1"/>
    </xf>
    <xf numFmtId="0" fontId="0" fillId="0" borderId="0" xfId="0" applyAlignment="1">
      <alignment wrapText="1"/>
    </xf>
    <xf numFmtId="0" fontId="80" fillId="52" borderId="16" xfId="0" applyFont="1" applyFill="1" applyBorder="1" applyAlignment="1">
      <alignment horizontal="left" vertical="center" wrapText="1"/>
    </xf>
    <xf numFmtId="0" fontId="14" fillId="0" borderId="16" xfId="0" applyFont="1" applyBorder="1" applyAlignment="1">
      <alignment horizontal="left" vertical="center" wrapText="1"/>
    </xf>
    <xf numFmtId="0" fontId="65" fillId="48" borderId="16"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0" xfId="0" applyFont="1" applyFill="1" applyAlignment="1">
      <alignment horizontal="center" vertical="center" wrapText="1"/>
    </xf>
    <xf numFmtId="0" fontId="91" fillId="0" borderId="0" xfId="0" applyFont="1" applyFill="1" applyAlignment="1">
      <alignment wrapText="1"/>
    </xf>
    <xf numFmtId="0" fontId="80" fillId="52" borderId="16" xfId="0" applyFont="1" applyFill="1" applyBorder="1" applyAlignment="1">
      <alignment horizontal="left" wrapText="1"/>
    </xf>
    <xf numFmtId="0" fontId="0" fillId="0" borderId="16" xfId="0" applyBorder="1" applyAlignment="1">
      <alignment horizontal="left" wrapText="1"/>
    </xf>
    <xf numFmtId="0" fontId="14" fillId="0" borderId="16" xfId="0" applyFont="1" applyBorder="1" applyAlignment="1">
      <alignment horizontal="left" wrapText="1"/>
    </xf>
    <xf numFmtId="0" fontId="83" fillId="26" borderId="16" xfId="0" applyFont="1" applyFill="1" applyBorder="1" applyAlignment="1">
      <alignment horizontal="left" wrapText="1"/>
    </xf>
    <xf numFmtId="0" fontId="92" fillId="48" borderId="16" xfId="0" applyFont="1" applyFill="1" applyBorder="1" applyAlignment="1">
      <alignment horizontal="center" vertical="center" wrapText="1"/>
    </xf>
    <xf numFmtId="0" fontId="11" fillId="0" borderId="17" xfId="0" applyFont="1" applyFill="1" applyBorder="1" applyAlignment="1">
      <alignment horizontal="left" vertical="top" wrapText="1"/>
    </xf>
    <xf numFmtId="0" fontId="11" fillId="0" borderId="26" xfId="0" applyFont="1" applyFill="1" applyBorder="1" applyAlignment="1">
      <alignment horizontal="left" vertical="top" wrapText="1"/>
    </xf>
    <xf numFmtId="0" fontId="0" fillId="0" borderId="25" xfId="0" applyFill="1" applyBorder="1" applyAlignment="1">
      <alignment horizontal="left" vertical="top" wrapText="1"/>
    </xf>
    <xf numFmtId="0" fontId="0" fillId="26" borderId="16" xfId="0" applyFill="1" applyBorder="1" applyAlignment="1">
      <alignment horizontal="left" wrapText="1"/>
    </xf>
    <xf numFmtId="0" fontId="62" fillId="51" borderId="16" xfId="0" applyFont="1" applyFill="1" applyBorder="1" applyAlignment="1">
      <alignment horizontal="center" vertical="center" wrapText="1"/>
    </xf>
    <xf numFmtId="0" fontId="80" fillId="52" borderId="35" xfId="0" applyFont="1" applyFill="1" applyBorder="1" applyAlignment="1">
      <alignment horizontal="left" wrapText="1"/>
    </xf>
    <xf numFmtId="0" fontId="80" fillId="52" borderId="36" xfId="0" applyFont="1" applyFill="1" applyBorder="1" applyAlignment="1">
      <alignment horizontal="left" wrapText="1"/>
    </xf>
    <xf numFmtId="0" fontId="0" fillId="0" borderId="37" xfId="0" applyBorder="1" applyAlignment="1">
      <alignment horizontal="left" wrapText="1"/>
    </xf>
    <xf numFmtId="0" fontId="0" fillId="0" borderId="16" xfId="0" applyBorder="1" applyAlignment="1">
      <alignment vertical="top" wrapText="1"/>
    </xf>
    <xf numFmtId="0" fontId="93" fillId="50" borderId="38" xfId="0" applyFont="1" applyFill="1" applyBorder="1" applyAlignment="1">
      <alignment horizontal="center" wrapText="1"/>
    </xf>
    <xf numFmtId="0" fontId="93" fillId="50" borderId="39" xfId="0" applyFont="1" applyFill="1" applyBorder="1" applyAlignment="1">
      <alignment horizontal="center" wrapText="1"/>
    </xf>
    <xf numFmtId="0" fontId="0" fillId="0" borderId="40" xfId="0" applyBorder="1" applyAlignment="1">
      <alignment wrapText="1"/>
    </xf>
    <xf numFmtId="0" fontId="11" fillId="0" borderId="17" xfId="0" applyFont="1" applyBorder="1" applyAlignment="1">
      <alignment horizontal="left" vertical="top" wrapText="1"/>
    </xf>
    <xf numFmtId="0" fontId="0" fillId="0" borderId="25" xfId="0" applyBorder="1" applyAlignment="1">
      <alignment horizontal="left" vertical="top" wrapText="1"/>
    </xf>
    <xf numFmtId="0" fontId="11" fillId="10" borderId="17" xfId="0" applyFont="1" applyFill="1" applyBorder="1" applyAlignment="1">
      <alignment horizontal="left" vertical="top" wrapText="1"/>
    </xf>
    <xf numFmtId="0" fontId="11" fillId="10" borderId="26" xfId="0" applyFont="1" applyFill="1" applyBorder="1" applyAlignment="1">
      <alignment horizontal="left" vertical="top" wrapText="1"/>
    </xf>
    <xf numFmtId="0" fontId="11" fillId="10" borderId="25" xfId="0" applyFont="1" applyFill="1" applyBorder="1" applyAlignment="1">
      <alignment horizontal="left" vertical="top" wrapText="1"/>
    </xf>
    <xf numFmtId="0" fontId="25" fillId="0" borderId="0" xfId="0" applyFont="1" applyBorder="1" applyAlignment="1">
      <alignment horizontal="right" vertical="center" wrapText="1"/>
    </xf>
    <xf numFmtId="0" fontId="25" fillId="0" borderId="41" xfId="0" applyFont="1" applyBorder="1" applyAlignment="1">
      <alignment horizontal="right" vertical="center" wrapText="1"/>
    </xf>
    <xf numFmtId="0" fontId="13" fillId="0" borderId="16" xfId="0" applyFont="1" applyBorder="1" applyAlignment="1">
      <alignment horizontal="left" vertical="top" wrapText="1"/>
    </xf>
    <xf numFmtId="0" fontId="20" fillId="0" borderId="26" xfId="0" applyFont="1" applyBorder="1" applyAlignment="1">
      <alignment horizontal="left" vertical="top" wrapText="1"/>
    </xf>
    <xf numFmtId="0" fontId="57" fillId="0" borderId="0" xfId="0" applyFont="1" applyAlignment="1">
      <alignment vertical="top" wrapText="1"/>
    </xf>
    <xf numFmtId="0" fontId="33" fillId="0" borderId="0" xfId="0" applyFont="1" applyAlignment="1">
      <alignment vertical="top" wrapText="1"/>
    </xf>
    <xf numFmtId="0" fontId="33" fillId="0" borderId="0" xfId="0" applyFont="1" applyAlignment="1">
      <alignment wrapText="1"/>
    </xf>
    <xf numFmtId="0" fontId="13" fillId="0" borderId="17" xfId="0" applyFont="1" applyBorder="1" applyAlignment="1">
      <alignment horizontal="left" vertical="top" wrapText="1"/>
    </xf>
    <xf numFmtId="0" fontId="13" fillId="0" borderId="26" xfId="0" applyFont="1" applyBorder="1" applyAlignment="1">
      <alignment horizontal="left" vertical="top" wrapText="1"/>
    </xf>
    <xf numFmtId="0" fontId="80" fillId="52" borderId="18" xfId="0" applyFont="1" applyFill="1" applyBorder="1" applyAlignment="1">
      <alignment horizontal="left" wrapText="1"/>
    </xf>
    <xf numFmtId="0" fontId="80" fillId="52" borderId="42" xfId="0" applyFont="1" applyFill="1" applyBorder="1" applyAlignment="1">
      <alignment horizontal="left" wrapText="1"/>
    </xf>
    <xf numFmtId="0" fontId="80" fillId="52" borderId="43" xfId="0" applyFont="1" applyFill="1" applyBorder="1" applyAlignment="1">
      <alignment horizontal="left" wrapText="1"/>
    </xf>
    <xf numFmtId="0" fontId="81" fillId="48" borderId="22" xfId="0" applyFont="1" applyFill="1" applyBorder="1" applyAlignment="1">
      <alignment horizontal="center" vertical="center" wrapText="1"/>
    </xf>
    <xf numFmtId="0" fontId="92" fillId="48" borderId="22"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0" xfId="0" applyFont="1" applyFill="1" applyAlignment="1">
      <alignment horizontal="center" vertical="center" wrapText="1"/>
    </xf>
    <xf numFmtId="0" fontId="95" fillId="0" borderId="0" xfId="0" applyFont="1" applyFill="1" applyAlignment="1">
      <alignment wrapText="1"/>
    </xf>
    <xf numFmtId="0" fontId="81" fillId="48" borderId="23" xfId="0" applyFont="1" applyFill="1" applyBorder="1" applyAlignment="1">
      <alignment horizontal="center" vertical="center" wrapText="1"/>
    </xf>
    <xf numFmtId="0" fontId="62" fillId="48" borderId="24" xfId="0" applyFont="1" applyFill="1" applyBorder="1" applyAlignment="1">
      <alignment horizontal="center" vertical="center" wrapText="1"/>
    </xf>
    <xf numFmtId="0" fontId="16" fillId="48" borderId="23" xfId="0" applyFont="1" applyFill="1" applyBorder="1" applyAlignment="1">
      <alignment horizontal="center" vertical="center" wrapText="1"/>
    </xf>
    <xf numFmtId="0" fontId="11" fillId="0" borderId="39" xfId="0" applyFont="1" applyBorder="1" applyAlignment="1">
      <alignment horizontal="justify" vertical="center" wrapText="1"/>
    </xf>
    <xf numFmtId="0" fontId="0" fillId="0" borderId="39" xfId="0" applyBorder="1" applyAlignment="1">
      <alignment wrapText="1"/>
    </xf>
    <xf numFmtId="0" fontId="65" fillId="48" borderId="22" xfId="0" applyFont="1" applyFill="1" applyBorder="1" applyAlignment="1">
      <alignment horizontal="center" vertical="center" wrapText="1"/>
    </xf>
    <xf numFmtId="0" fontId="65" fillId="48" borderId="24" xfId="0" applyFont="1" applyFill="1" applyBorder="1" applyAlignment="1">
      <alignment horizontal="center" vertical="center" wrapText="1"/>
    </xf>
    <xf numFmtId="0" fontId="93" fillId="50" borderId="35" xfId="0" applyFont="1" applyFill="1" applyBorder="1" applyAlignment="1">
      <alignment horizontal="center" wrapText="1"/>
    </xf>
    <xf numFmtId="0" fontId="93" fillId="50" borderId="36" xfId="0" applyFont="1" applyFill="1" applyBorder="1" applyAlignment="1">
      <alignment horizontal="center" wrapText="1"/>
    </xf>
    <xf numFmtId="0" fontId="0" fillId="0" borderId="37" xfId="0" applyBorder="1" applyAlignment="1">
      <alignment wrapText="1"/>
    </xf>
    <xf numFmtId="0" fontId="0" fillId="0" borderId="26" xfId="0" applyBorder="1" applyAlignment="1">
      <alignment horizontal="left" vertical="top" wrapText="1"/>
    </xf>
    <xf numFmtId="0" fontId="11" fillId="10" borderId="17" xfId="0" applyFont="1" applyFill="1" applyBorder="1" applyAlignment="1">
      <alignment vertical="top" wrapText="1"/>
    </xf>
    <xf numFmtId="0" fontId="0" fillId="0" borderId="26" xfId="0" applyBorder="1" applyAlignment="1">
      <alignment vertical="top" wrapText="1"/>
    </xf>
    <xf numFmtId="0" fontId="0" fillId="0" borderId="25" xfId="0" applyBorder="1" applyAlignment="1">
      <alignment vertical="top" wrapText="1"/>
    </xf>
    <xf numFmtId="0" fontId="12" fillId="0" borderId="0" xfId="0" applyFont="1" applyBorder="1" applyAlignment="1">
      <alignment horizontal="right" vertical="center" wrapText="1"/>
    </xf>
    <xf numFmtId="0" fontId="81" fillId="51" borderId="21" xfId="0" applyFont="1" applyFill="1" applyBorder="1" applyAlignment="1">
      <alignment horizontal="center" vertical="center" wrapText="1"/>
    </xf>
    <xf numFmtId="0" fontId="0" fillId="0" borderId="44" xfId="0" applyBorder="1" applyAlignment="1">
      <alignment horizontal="center" vertical="center" wrapText="1"/>
    </xf>
    <xf numFmtId="0" fontId="81" fillId="51" borderId="45" xfId="0" applyFont="1" applyFill="1" applyBorder="1" applyAlignment="1">
      <alignment horizontal="center" vertical="center" wrapText="1"/>
    </xf>
    <xf numFmtId="0" fontId="62" fillId="51" borderId="44" xfId="0" applyFont="1" applyFill="1" applyBorder="1" applyAlignment="1">
      <alignment horizontal="center" vertical="center" wrapText="1"/>
    </xf>
    <xf numFmtId="0" fontId="83" fillId="26" borderId="46" xfId="0" applyFont="1" applyFill="1" applyBorder="1" applyAlignment="1">
      <alignment horizontal="left" wrapText="1"/>
    </xf>
    <xf numFmtId="0" fontId="83" fillId="26" borderId="47" xfId="0" applyFont="1" applyFill="1" applyBorder="1" applyAlignment="1">
      <alignment horizontal="left" wrapText="1"/>
    </xf>
    <xf numFmtId="0" fontId="83" fillId="26" borderId="48" xfId="0" applyFont="1" applyFill="1" applyBorder="1" applyAlignment="1">
      <alignment horizontal="left" wrapText="1"/>
    </xf>
    <xf numFmtId="0" fontId="80" fillId="52" borderId="49" xfId="0" applyFont="1" applyFill="1" applyBorder="1" applyAlignment="1">
      <alignment horizontal="left" wrapText="1"/>
    </xf>
    <xf numFmtId="0" fontId="80" fillId="52" borderId="50" xfId="0" applyFont="1" applyFill="1" applyBorder="1" applyAlignment="1">
      <alignment horizontal="left" wrapText="1"/>
    </xf>
    <xf numFmtId="0" fontId="80" fillId="52" borderId="51" xfId="0" applyFont="1" applyFill="1" applyBorder="1" applyAlignment="1">
      <alignment horizontal="left" wrapText="1"/>
    </xf>
    <xf numFmtId="0" fontId="80" fillId="52" borderId="52" xfId="0" applyFont="1" applyFill="1" applyBorder="1" applyAlignment="1">
      <alignment horizontal="left" wrapText="1"/>
    </xf>
    <xf numFmtId="0" fontId="83" fillId="26" borderId="18" xfId="0" applyFont="1" applyFill="1" applyBorder="1" applyAlignment="1">
      <alignment horizontal="left" wrapText="1"/>
    </xf>
    <xf numFmtId="0" fontId="83" fillId="26" borderId="42" xfId="0" applyFont="1" applyFill="1" applyBorder="1" applyAlignment="1">
      <alignment horizontal="left" wrapText="1"/>
    </xf>
    <xf numFmtId="0" fontId="83" fillId="26" borderId="43" xfId="0" applyFont="1" applyFill="1" applyBorder="1" applyAlignment="1">
      <alignment horizontal="left" wrapText="1"/>
    </xf>
    <xf numFmtId="0" fontId="20" fillId="0" borderId="16" xfId="0" applyFont="1" applyBorder="1" applyAlignment="1">
      <alignment horizontal="left" vertical="top" wrapText="1"/>
    </xf>
    <xf numFmtId="0" fontId="80" fillId="52" borderId="52" xfId="0" applyFont="1" applyFill="1" applyBorder="1" applyAlignment="1">
      <alignment horizontal="left" vertical="top" wrapText="1"/>
    </xf>
    <xf numFmtId="0" fontId="80" fillId="52" borderId="42" xfId="0" applyFont="1" applyFill="1" applyBorder="1" applyAlignment="1">
      <alignment horizontal="left" vertical="top" wrapText="1"/>
    </xf>
    <xf numFmtId="0" fontId="80" fillId="52" borderId="53" xfId="0" applyFont="1" applyFill="1" applyBorder="1" applyAlignment="1">
      <alignment horizontal="left" vertical="top" wrapText="1"/>
    </xf>
    <xf numFmtId="0" fontId="81" fillId="48" borderId="35" xfId="0" applyFont="1" applyFill="1" applyBorder="1" applyAlignment="1">
      <alignment horizontal="center" vertical="center" wrapText="1"/>
    </xf>
    <xf numFmtId="0" fontId="65" fillId="48" borderId="38" xfId="0" applyFont="1" applyFill="1" applyBorder="1" applyAlignment="1">
      <alignment horizontal="center" vertical="center" wrapText="1"/>
    </xf>
    <xf numFmtId="0" fontId="11" fillId="0" borderId="16" xfId="0" applyFont="1" applyBorder="1" applyAlignment="1">
      <alignment vertical="top" wrapText="1"/>
    </xf>
    <xf numFmtId="0" fontId="93" fillId="50" borderId="54" xfId="0" applyFont="1" applyFill="1" applyBorder="1" applyAlignment="1">
      <alignment horizontal="center" wrapText="1"/>
    </xf>
    <xf numFmtId="0" fontId="93" fillId="50" borderId="0" xfId="0" applyFont="1" applyFill="1" applyBorder="1" applyAlignment="1">
      <alignment horizontal="center" wrapText="1"/>
    </xf>
    <xf numFmtId="0" fontId="19" fillId="0" borderId="0" xfId="0" applyFont="1" applyBorder="1" applyAlignment="1">
      <alignment wrapText="1"/>
    </xf>
    <xf numFmtId="0" fontId="0" fillId="0" borderId="41" xfId="0" applyBorder="1" applyAlignment="1">
      <alignment wrapText="1"/>
    </xf>
    <xf numFmtId="0" fontId="83" fillId="26" borderId="54" xfId="0" applyFont="1" applyFill="1" applyBorder="1" applyAlignment="1">
      <alignment horizontal="left" wrapText="1"/>
    </xf>
    <xf numFmtId="0" fontId="83" fillId="26" borderId="0" xfId="0" applyFont="1" applyFill="1" applyBorder="1" applyAlignment="1">
      <alignment horizontal="left" wrapText="1"/>
    </xf>
    <xf numFmtId="0" fontId="0" fillId="0" borderId="0" xfId="0" applyBorder="1" applyAlignment="1">
      <alignment horizontal="left" wrapText="1"/>
    </xf>
    <xf numFmtId="0" fontId="11" fillId="0" borderId="17" xfId="0" applyFont="1" applyBorder="1" applyAlignment="1">
      <alignment horizontal="center" vertical="top" wrapText="1"/>
    </xf>
    <xf numFmtId="0" fontId="11" fillId="0" borderId="25" xfId="0" applyFont="1" applyBorder="1" applyAlignment="1">
      <alignment horizontal="center" vertical="top" wrapText="1"/>
    </xf>
    <xf numFmtId="0" fontId="11" fillId="0" borderId="25" xfId="0" applyFont="1" applyBorder="1" applyAlignment="1">
      <alignment horizontal="left" vertical="top" wrapText="1"/>
    </xf>
    <xf numFmtId="0" fontId="11" fillId="0" borderId="0" xfId="0" applyFont="1" applyAlignment="1">
      <alignment horizontal="justify" vertical="center" wrapText="1"/>
    </xf>
    <xf numFmtId="0" fontId="94" fillId="0" borderId="0" xfId="0" applyFont="1" applyAlignment="1">
      <alignment horizontal="center" vertical="center" wrapText="1"/>
    </xf>
    <xf numFmtId="0" fontId="96" fillId="0" borderId="0" xfId="0" applyFont="1" applyAlignment="1">
      <alignment wrapText="1"/>
    </xf>
    <xf numFmtId="0" fontId="25" fillId="0" borderId="47" xfId="0" applyFont="1" applyBorder="1" applyAlignment="1">
      <alignment horizontal="right" vertical="center" wrapText="1"/>
    </xf>
    <xf numFmtId="0" fontId="25" fillId="0" borderId="48" xfId="0" applyFont="1" applyBorder="1" applyAlignment="1">
      <alignment horizontal="right" vertical="center" wrapText="1"/>
    </xf>
    <xf numFmtId="0" fontId="0" fillId="0" borderId="50" xfId="0" applyBorder="1" applyAlignment="1">
      <alignment horizontal="left" wrapText="1"/>
    </xf>
    <xf numFmtId="0" fontId="0" fillId="0" borderId="51" xfId="0" applyBorder="1" applyAlignment="1">
      <alignment wrapText="1"/>
    </xf>
    <xf numFmtId="0" fontId="0" fillId="0" borderId="17" xfId="0" applyBorder="1" applyAlignment="1">
      <alignment horizontal="left" vertical="top" wrapText="1"/>
    </xf>
    <xf numFmtId="0" fontId="11" fillId="0" borderId="26" xfId="0" applyFont="1" applyBorder="1" applyAlignment="1">
      <alignment horizontal="left" vertical="top" wrapText="1"/>
    </xf>
    <xf numFmtId="0" fontId="80" fillId="52" borderId="54" xfId="0" applyFont="1" applyFill="1" applyBorder="1" applyAlignment="1">
      <alignment horizontal="left" wrapText="1"/>
    </xf>
    <xf numFmtId="0" fontId="80" fillId="52" borderId="0" xfId="0" applyFont="1" applyFill="1" applyAlignment="1">
      <alignment horizontal="left" wrapText="1"/>
    </xf>
    <xf numFmtId="0" fontId="0" fillId="0" borderId="55" xfId="0" applyBorder="1" applyAlignment="1">
      <alignment horizontal="left" wrapText="1"/>
    </xf>
    <xf numFmtId="0" fontId="0" fillId="0" borderId="16" xfId="0" applyFont="1" applyBorder="1" applyAlignment="1">
      <alignment horizontal="left" vertical="top" wrapText="1"/>
    </xf>
    <xf numFmtId="0" fontId="83" fillId="26" borderId="38" xfId="0" applyFont="1" applyFill="1" applyBorder="1" applyAlignment="1">
      <alignment horizontal="left" wrapText="1"/>
    </xf>
    <xf numFmtId="0" fontId="83" fillId="26" borderId="39" xfId="0" applyFont="1" applyFill="1" applyBorder="1" applyAlignment="1">
      <alignment horizontal="left" wrapText="1"/>
    </xf>
    <xf numFmtId="0" fontId="0" fillId="0" borderId="40" xfId="0" applyBorder="1" applyAlignment="1">
      <alignment horizontal="left" wrapText="1"/>
    </xf>
    <xf numFmtId="0" fontId="25" fillId="0" borderId="0" xfId="0" applyFont="1" applyAlignment="1">
      <alignment horizontal="right" vertical="center" wrapText="1"/>
    </xf>
    <xf numFmtId="0" fontId="93" fillId="50" borderId="21" xfId="0" applyFont="1" applyFill="1" applyBorder="1" applyAlignment="1">
      <alignment horizontal="center" wrapText="1"/>
    </xf>
    <xf numFmtId="0" fontId="93" fillId="50" borderId="45" xfId="0" applyFont="1" applyFill="1" applyBorder="1" applyAlignment="1">
      <alignment horizontal="center" wrapText="1"/>
    </xf>
    <xf numFmtId="0" fontId="0" fillId="0" borderId="44" xfId="0" applyBorder="1" applyAlignment="1">
      <alignment wrapText="1"/>
    </xf>
    <xf numFmtId="0" fontId="83" fillId="26" borderId="21" xfId="0" applyFont="1" applyFill="1" applyBorder="1" applyAlignment="1">
      <alignment horizontal="left" wrapText="1"/>
    </xf>
    <xf numFmtId="0" fontId="83" fillId="26" borderId="45" xfId="0" applyFont="1" applyFill="1" applyBorder="1" applyAlignment="1">
      <alignment horizontal="left" wrapText="1"/>
    </xf>
    <xf numFmtId="0" fontId="0" fillId="0" borderId="44" xfId="0" applyBorder="1" applyAlignment="1">
      <alignment horizontal="left" wrapText="1"/>
    </xf>
    <xf numFmtId="0" fontId="22" fillId="52" borderId="42" xfId="0" applyFont="1" applyFill="1" applyBorder="1" applyAlignment="1">
      <alignment horizontal="left" wrapText="1"/>
    </xf>
    <xf numFmtId="0" fontId="0" fillId="0" borderId="43" xfId="0" applyBorder="1" applyAlignment="1">
      <alignment wrapText="1"/>
    </xf>
    <xf numFmtId="0" fontId="97" fillId="0" borderId="0" xfId="0" applyFont="1" applyAlignment="1">
      <alignment horizontal="center" vertical="center" wrapText="1"/>
    </xf>
    <xf numFmtId="0" fontId="21" fillId="0" borderId="0" xfId="0" applyFont="1" applyAlignment="1">
      <alignment wrapText="1"/>
    </xf>
    <xf numFmtId="0" fontId="11" fillId="0" borderId="0" xfId="0" applyFont="1" applyAlignment="1">
      <alignment horizontal="right" vertical="center" wrapText="1"/>
    </xf>
    <xf numFmtId="0" fontId="0" fillId="0" borderId="0" xfId="0" applyAlignment="1">
      <alignment horizontal="right" vertical="center" wrapText="1"/>
    </xf>
    <xf numFmtId="0" fontId="93" fillId="50" borderId="49" xfId="0" applyFont="1" applyFill="1" applyBorder="1" applyAlignment="1">
      <alignment horizontal="center" wrapText="1"/>
    </xf>
    <xf numFmtId="0" fontId="23" fillId="50" borderId="50" xfId="0" applyFont="1" applyFill="1" applyBorder="1" applyAlignment="1">
      <alignment horizontal="center" wrapText="1"/>
    </xf>
    <xf numFmtId="0" fontId="19" fillId="0" borderId="50" xfId="0" applyFont="1" applyBorder="1" applyAlignment="1">
      <alignment wrapText="1"/>
    </xf>
    <xf numFmtId="4" fontId="11" fillId="10" borderId="17" xfId="0" applyNumberFormat="1" applyFont="1" applyFill="1" applyBorder="1" applyAlignment="1">
      <alignment horizontal="left" vertical="top" wrapText="1"/>
    </xf>
    <xf numFmtId="4" fontId="11" fillId="10" borderId="26" xfId="0" applyNumberFormat="1" applyFont="1" applyFill="1" applyBorder="1" applyAlignment="1">
      <alignment horizontal="left" vertical="top" wrapText="1"/>
    </xf>
    <xf numFmtId="0" fontId="20" fillId="10" borderId="26" xfId="0" applyFont="1" applyFill="1" applyBorder="1" applyAlignment="1">
      <alignment horizontal="left" vertical="top" wrapText="1"/>
    </xf>
    <xf numFmtId="0" fontId="20" fillId="10" borderId="25" xfId="0" applyFont="1" applyFill="1" applyBorder="1" applyAlignment="1">
      <alignment horizontal="left" vertical="top" wrapText="1"/>
    </xf>
    <xf numFmtId="0" fontId="13" fillId="10" borderId="17" xfId="0" applyFont="1" applyFill="1" applyBorder="1" applyAlignment="1">
      <alignment horizontal="left" vertical="top" wrapText="1"/>
    </xf>
    <xf numFmtId="0" fontId="0" fillId="10" borderId="25" xfId="0" applyFill="1" applyBorder="1" applyAlignment="1">
      <alignment/>
    </xf>
    <xf numFmtId="0" fontId="20" fillId="10" borderId="25" xfId="0" applyFont="1" applyFill="1" applyBorder="1" applyAlignment="1">
      <alignment/>
    </xf>
    <xf numFmtId="0" fontId="0" fillId="10" borderId="26" xfId="0" applyFill="1" applyBorder="1" applyAlignment="1">
      <alignment horizontal="left" vertical="top" wrapText="1"/>
    </xf>
    <xf numFmtId="0" fontId="0" fillId="10" borderId="25" xfId="0" applyFill="1" applyBorder="1" applyAlignment="1">
      <alignment horizontal="left" vertical="top" wrapText="1"/>
    </xf>
    <xf numFmtId="0" fontId="28" fillId="10" borderId="17" xfId="0" applyFont="1" applyFill="1" applyBorder="1" applyAlignment="1">
      <alignment horizontal="left" vertical="top" wrapText="1"/>
    </xf>
    <xf numFmtId="0" fontId="81" fillId="51" borderId="44" xfId="0" applyFont="1" applyFill="1" applyBorder="1" applyAlignment="1">
      <alignment horizontal="center" vertical="center" wrapText="1"/>
    </xf>
    <xf numFmtId="0" fontId="92" fillId="48" borderId="56" xfId="0" applyFont="1" applyFill="1" applyBorder="1" applyAlignment="1">
      <alignment horizontal="center" vertical="center" wrapText="1"/>
    </xf>
    <xf numFmtId="0" fontId="81" fillId="51" borderId="18" xfId="0" applyFont="1" applyFill="1" applyBorder="1" applyAlignment="1">
      <alignment horizontal="center" vertical="center" wrapText="1"/>
    </xf>
    <xf numFmtId="0" fontId="0" fillId="0" borderId="43" xfId="0" applyBorder="1" applyAlignment="1">
      <alignment horizontal="center" vertical="center" wrapText="1"/>
    </xf>
    <xf numFmtId="0" fontId="81" fillId="48" borderId="54" xfId="0" applyFont="1" applyFill="1" applyBorder="1" applyAlignment="1">
      <alignment horizontal="center" vertical="center" wrapText="1"/>
    </xf>
    <xf numFmtId="0" fontId="92" fillId="0" borderId="56" xfId="0" applyFont="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no 1. izcēluma" xfId="21"/>
    <cellStyle name="20% no 2. izcēluma" xfId="22"/>
    <cellStyle name="20% no 3. izcēluma" xfId="23"/>
    <cellStyle name="20% no 4. izcēluma" xfId="24"/>
    <cellStyle name="20% no 5. izcēluma" xfId="25"/>
    <cellStyle name="20% no 6. izcēluma" xfId="26"/>
    <cellStyle name="40% - Accent1" xfId="27"/>
    <cellStyle name="40% - Accent2" xfId="28"/>
    <cellStyle name="40% - Accent3" xfId="29"/>
    <cellStyle name="40% - Accent4" xfId="30"/>
    <cellStyle name="40% - Accent5" xfId="31"/>
    <cellStyle name="40% - Accent6" xfId="32"/>
    <cellStyle name="40% no 1. izcēluma" xfId="33"/>
    <cellStyle name="40% no 2. izcēluma" xfId="34"/>
    <cellStyle name="40% no 3. izcēluma" xfId="35"/>
    <cellStyle name="40% no 4. izcēluma" xfId="36"/>
    <cellStyle name="40% no 5. izcēluma" xfId="37"/>
    <cellStyle name="40% no 6. izcēluma" xfId="38"/>
    <cellStyle name="60% - Accent1" xfId="39"/>
    <cellStyle name="60% - Accent2" xfId="40"/>
    <cellStyle name="60% - Accent3" xfId="41"/>
    <cellStyle name="60% - Accent4" xfId="42"/>
    <cellStyle name="60% - Accent5" xfId="43"/>
    <cellStyle name="60% - Accent6" xfId="44"/>
    <cellStyle name="60% no 1. izcēluma" xfId="45"/>
    <cellStyle name="60% no 2. izcēluma" xfId="46"/>
    <cellStyle name="60% no 3. izcēluma" xfId="47"/>
    <cellStyle name="60% no 4. izcēluma" xfId="48"/>
    <cellStyle name="60% no 5. izcēluma" xfId="49"/>
    <cellStyle name="60% no 6. izcēluma" xfId="50"/>
    <cellStyle name="Accent1" xfId="51"/>
    <cellStyle name="Accent2" xfId="52"/>
    <cellStyle name="Accent3" xfId="53"/>
    <cellStyle name="Accent4" xfId="54"/>
    <cellStyle name="Accent5" xfId="55"/>
    <cellStyle name="Accent6" xfId="56"/>
    <cellStyle name="Aprēķināšana" xfId="57"/>
    <cellStyle name="Bad" xfId="58"/>
    <cellStyle name="Brīdinājuma teksts" xfId="59"/>
    <cellStyle name="Calculation"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evade" xfId="74"/>
    <cellStyle name="Input" xfId="75"/>
    <cellStyle name="Izcēlums (1. veids)" xfId="76"/>
    <cellStyle name="Izcēlums (2. veids)" xfId="77"/>
    <cellStyle name="Izcēlums (3. veids)" xfId="78"/>
    <cellStyle name="Izcēlums (4. veids)" xfId="79"/>
    <cellStyle name="Izcēlums (5. veids)" xfId="80"/>
    <cellStyle name="Izcēlums (6. veids)" xfId="81"/>
    <cellStyle name="Izvade" xfId="82"/>
    <cellStyle name="Kopsumma" xfId="83"/>
    <cellStyle name="Labs" xfId="84"/>
    <cellStyle name="Linked Cell" xfId="85"/>
    <cellStyle name="Neitrāls" xfId="86"/>
    <cellStyle name="Neutral" xfId="87"/>
    <cellStyle name="Normal 2" xfId="88"/>
    <cellStyle name="Nosaukums" xfId="89"/>
    <cellStyle name="Note" xfId="90"/>
    <cellStyle name="Output" xfId="91"/>
    <cellStyle name="Paskaidrojošs teksts" xfId="92"/>
    <cellStyle name="Pārbaudes šūna" xfId="93"/>
    <cellStyle name="Percent" xfId="94"/>
    <cellStyle name="Piezīme" xfId="95"/>
    <cellStyle name="Saistīta šūna" xfId="96"/>
    <cellStyle name="Slikts" xfId="97"/>
    <cellStyle name="Title" xfId="98"/>
    <cellStyle name="Total" xfId="99"/>
    <cellStyle name="Virsraksts 1" xfId="100"/>
    <cellStyle name="Virsraksts 2" xfId="101"/>
    <cellStyle name="Virsraksts 3" xfId="102"/>
    <cellStyle name="Virsraksts 4"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66FF"/>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zoomScale="85" zoomScaleNormal="85" zoomScalePageLayoutView="0" workbookViewId="0" topLeftCell="A1">
      <selection activeCell="A1" sqref="A1:H1"/>
    </sheetView>
  </sheetViews>
  <sheetFormatPr defaultColWidth="9.140625" defaultRowHeight="15"/>
  <cols>
    <col min="1" max="1" width="18.00390625" style="0" customWidth="1"/>
    <col min="2" max="2" width="19.00390625" style="0" customWidth="1"/>
    <col min="3" max="3" width="17.8515625" style="0" customWidth="1"/>
    <col min="4" max="4" width="36.00390625" style="0" customWidth="1"/>
    <col min="5" max="5" width="36.7109375" style="0" customWidth="1"/>
    <col min="6" max="6" width="17.7109375" style="0" customWidth="1"/>
    <col min="7" max="7" width="22.28125" style="0" customWidth="1"/>
    <col min="8" max="8" width="18.7109375" style="0" customWidth="1"/>
    <col min="13" max="13" width="18.00390625" style="0" customWidth="1"/>
    <col min="14" max="14" width="41.8515625" style="0" customWidth="1"/>
    <col min="15" max="15" width="26.28125" style="0" customWidth="1"/>
  </cols>
  <sheetData>
    <row r="1" spans="1:8" ht="58.5" customHeight="1">
      <c r="A1" s="150" t="s">
        <v>1167</v>
      </c>
      <c r="B1" s="150"/>
      <c r="C1" s="150"/>
      <c r="D1" s="150"/>
      <c r="E1" s="150"/>
      <c r="F1" s="150"/>
      <c r="G1" s="150"/>
      <c r="H1" s="150"/>
    </row>
    <row r="2" spans="1:8" s="1" customFormat="1" ht="46.5" customHeight="1">
      <c r="A2" s="152" t="s">
        <v>983</v>
      </c>
      <c r="B2" s="153"/>
      <c r="C2" s="153"/>
      <c r="D2" s="153"/>
      <c r="E2" s="153"/>
      <c r="F2" s="153"/>
      <c r="G2" s="153"/>
      <c r="H2" s="153"/>
    </row>
    <row r="3" spans="1:8" s="1" customFormat="1" ht="15" customHeight="1">
      <c r="A3" s="154" t="s">
        <v>984</v>
      </c>
      <c r="B3" s="155"/>
      <c r="C3" s="155"/>
      <c r="D3" s="155"/>
      <c r="E3" s="155"/>
      <c r="F3" s="155"/>
      <c r="G3" s="155"/>
      <c r="H3" s="156"/>
    </row>
    <row r="4" spans="1:8" s="1" customFormat="1" ht="15">
      <c r="A4" s="157"/>
      <c r="B4" s="158"/>
      <c r="C4" s="158"/>
      <c r="D4" s="158"/>
      <c r="E4" s="158"/>
      <c r="F4" s="158"/>
      <c r="G4" s="158"/>
      <c r="H4" s="159"/>
    </row>
    <row r="5" spans="1:8" s="1" customFormat="1" ht="15">
      <c r="A5" s="157"/>
      <c r="B5" s="158"/>
      <c r="C5" s="158"/>
      <c r="D5" s="158"/>
      <c r="E5" s="158"/>
      <c r="F5" s="158"/>
      <c r="G5" s="158"/>
      <c r="H5" s="159"/>
    </row>
    <row r="6" spans="1:8" s="1" customFormat="1" ht="74.25" customHeight="1">
      <c r="A6" s="160"/>
      <c r="B6" s="161"/>
      <c r="C6" s="161"/>
      <c r="D6" s="161"/>
      <c r="E6" s="161"/>
      <c r="F6" s="161"/>
      <c r="G6" s="161"/>
      <c r="H6" s="162"/>
    </row>
    <row r="8" spans="3:5" ht="33" customHeight="1">
      <c r="C8" s="163" t="s">
        <v>769</v>
      </c>
      <c r="D8" s="165" t="s">
        <v>579</v>
      </c>
      <c r="E8" s="166"/>
    </row>
    <row r="9" spans="3:5" ht="15.75">
      <c r="C9" s="164"/>
      <c r="D9" s="77" t="s">
        <v>572</v>
      </c>
      <c r="E9" s="76">
        <v>21214920.59</v>
      </c>
    </row>
    <row r="10" spans="3:5" ht="15.75">
      <c r="C10" s="164"/>
      <c r="D10" s="77" t="s">
        <v>574</v>
      </c>
      <c r="E10" s="76">
        <v>1596312</v>
      </c>
    </row>
    <row r="11" spans="3:5" ht="15">
      <c r="C11" s="164"/>
      <c r="D11" s="44"/>
      <c r="E11" s="44"/>
    </row>
    <row r="12" spans="3:5" ht="30" customHeight="1">
      <c r="C12" s="164"/>
      <c r="D12" s="165" t="s">
        <v>580</v>
      </c>
      <c r="E12" s="166"/>
    </row>
    <row r="13" spans="3:5" ht="15.75">
      <c r="C13" s="164"/>
      <c r="D13" s="77" t="s">
        <v>573</v>
      </c>
      <c r="E13" s="76">
        <v>12616659.18</v>
      </c>
    </row>
    <row r="14" spans="3:5" ht="15.75">
      <c r="C14" s="164"/>
      <c r="D14" s="77" t="s">
        <v>575</v>
      </c>
      <c r="E14" s="76">
        <v>23234981.96</v>
      </c>
    </row>
    <row r="15" spans="3:5" ht="15">
      <c r="C15" s="164"/>
      <c r="D15" s="44"/>
      <c r="E15" s="44"/>
    </row>
    <row r="16" spans="3:5" ht="30" customHeight="1">
      <c r="C16" s="164"/>
      <c r="D16" s="165" t="s">
        <v>581</v>
      </c>
      <c r="E16" s="166"/>
    </row>
    <row r="17" spans="3:5" ht="18" customHeight="1">
      <c r="C17" s="164"/>
      <c r="D17" s="77" t="s">
        <v>587</v>
      </c>
      <c r="E17" s="76">
        <v>3013988.03</v>
      </c>
    </row>
    <row r="18" spans="3:5" ht="15.75">
      <c r="C18" s="164"/>
      <c r="D18" s="77" t="s">
        <v>576</v>
      </c>
      <c r="E18" s="76">
        <v>1703319.96</v>
      </c>
    </row>
    <row r="19" spans="4:5" ht="15.75">
      <c r="D19" s="66" t="s">
        <v>182</v>
      </c>
      <c r="E19" s="75">
        <f>SUM(E9:E18)</f>
        <v>63380181.72</v>
      </c>
    </row>
    <row r="22" spans="1:15" ht="15">
      <c r="A22" s="25"/>
      <c r="B22" s="25"/>
      <c r="C22" s="25" t="s">
        <v>818</v>
      </c>
      <c r="D22" s="25"/>
      <c r="E22" s="25"/>
      <c r="F22" s="25"/>
      <c r="G22" s="25"/>
      <c r="H22" s="25"/>
      <c r="M22" s="25"/>
      <c r="N22" s="25"/>
      <c r="O22" s="25"/>
    </row>
    <row r="23" spans="1:15" ht="15">
      <c r="A23" s="25"/>
      <c r="B23" s="25"/>
      <c r="C23" s="25"/>
      <c r="D23" s="25"/>
      <c r="E23" s="25"/>
      <c r="F23" s="25"/>
      <c r="G23" s="25"/>
      <c r="H23" s="25"/>
      <c r="M23" s="25"/>
      <c r="N23" s="25"/>
      <c r="O23" s="25"/>
    </row>
    <row r="24" spans="1:8" ht="15">
      <c r="A24" s="151" t="s">
        <v>577</v>
      </c>
      <c r="B24" s="151"/>
      <c r="C24" s="151"/>
      <c r="D24" s="151"/>
      <c r="E24" s="151"/>
      <c r="F24" s="151"/>
      <c r="G24" s="151"/>
      <c r="H24" s="151"/>
    </row>
  </sheetData>
  <sheetProtection/>
  <mergeCells count="8">
    <mergeCell ref="A1:H1"/>
    <mergeCell ref="A24:H24"/>
    <mergeCell ref="A2:H2"/>
    <mergeCell ref="A3:H6"/>
    <mergeCell ref="C8:C18"/>
    <mergeCell ref="D8:E8"/>
    <mergeCell ref="D12:E12"/>
    <mergeCell ref="D16:E16"/>
  </mergeCells>
  <printOptions/>
  <pageMargins left="1" right="1" top="1" bottom="1" header="0.5" footer="0.5"/>
  <pageSetup fitToHeight="0" fitToWidth="1" horizontalDpi="300" verticalDpi="300" orientation="landscape" paperSize="8" scale="99" r:id="rId1"/>
</worksheet>
</file>

<file path=xl/worksheets/sheet2.xml><?xml version="1.0" encoding="utf-8"?>
<worksheet xmlns="http://schemas.openxmlformats.org/spreadsheetml/2006/main" xmlns:r="http://schemas.openxmlformats.org/officeDocument/2006/relationships">
  <sheetPr>
    <pageSetUpPr fitToPage="1"/>
  </sheetPr>
  <dimension ref="A1:R139"/>
  <sheetViews>
    <sheetView zoomScale="85" zoomScaleNormal="85" zoomScalePageLayoutView="0" workbookViewId="0" topLeftCell="B19">
      <selection activeCell="B66" sqref="B66"/>
    </sheetView>
  </sheetViews>
  <sheetFormatPr defaultColWidth="9.140625" defaultRowHeight="15"/>
  <cols>
    <col min="1" max="1" width="8.57421875" style="1" customWidth="1"/>
    <col min="2" max="2" width="33.421875" style="1" customWidth="1"/>
    <col min="3" max="3" width="43.140625" style="1" customWidth="1"/>
    <col min="4" max="4" width="16.7109375" style="1" customWidth="1"/>
    <col min="5" max="5" width="16.57421875" style="1" customWidth="1"/>
    <col min="6" max="6" width="15.7109375" style="1" customWidth="1"/>
    <col min="7" max="7" width="16.28125" style="1" customWidth="1"/>
    <col min="8" max="8" width="15.00390625" style="1" customWidth="1"/>
    <col min="9" max="9" width="15.28125" style="1" customWidth="1"/>
    <col min="10" max="10" width="16.7109375" style="1" customWidth="1"/>
    <col min="11" max="11" width="44.57421875" style="1" customWidth="1"/>
    <col min="12" max="13" width="11.140625" style="1" customWidth="1"/>
    <col min="14" max="14" width="25.57421875" style="1" customWidth="1"/>
    <col min="15" max="15" width="21.57421875" style="1" customWidth="1"/>
    <col min="16" max="16" width="25.57421875" style="1" customWidth="1"/>
    <col min="17" max="16384" width="9.140625" style="1" customWidth="1"/>
  </cols>
  <sheetData>
    <row r="1" spans="1:16" ht="15">
      <c r="A1" s="167"/>
      <c r="B1" s="180"/>
      <c r="C1" s="180"/>
      <c r="D1" s="180"/>
      <c r="E1" s="180"/>
      <c r="F1" s="180"/>
      <c r="G1" s="180"/>
      <c r="H1" s="180"/>
      <c r="I1" s="180"/>
      <c r="J1" s="180"/>
      <c r="K1" s="180"/>
      <c r="L1" s="180"/>
      <c r="M1" s="180"/>
      <c r="N1" s="180"/>
      <c r="O1" s="180"/>
      <c r="P1" s="180"/>
    </row>
    <row r="2" spans="1:16" ht="26.25" customHeight="1">
      <c r="A2" s="184" t="s">
        <v>582</v>
      </c>
      <c r="B2" s="185"/>
      <c r="C2" s="185"/>
      <c r="D2" s="185"/>
      <c r="E2" s="185"/>
      <c r="F2" s="185"/>
      <c r="G2" s="185"/>
      <c r="H2" s="185"/>
      <c r="I2" s="185"/>
      <c r="J2" s="185"/>
      <c r="K2" s="185"/>
      <c r="L2" s="185"/>
      <c r="M2" s="185"/>
      <c r="N2" s="185"/>
      <c r="O2" s="185"/>
      <c r="P2" s="186"/>
    </row>
    <row r="3" spans="1:16" ht="15">
      <c r="A3" s="167"/>
      <c r="B3" s="168"/>
      <c r="C3" s="168"/>
      <c r="D3" s="168"/>
      <c r="E3" s="168"/>
      <c r="F3" s="168"/>
      <c r="G3" s="168"/>
      <c r="H3" s="168"/>
      <c r="I3" s="168"/>
      <c r="J3" s="168"/>
      <c r="K3" s="168"/>
      <c r="L3" s="168"/>
      <c r="M3" s="168"/>
      <c r="N3" s="168"/>
      <c r="O3" s="168"/>
      <c r="P3" s="168"/>
    </row>
    <row r="4" spans="1:16" ht="33" customHeight="1">
      <c r="A4" s="169" t="s">
        <v>0</v>
      </c>
      <c r="B4" s="169" t="s">
        <v>181</v>
      </c>
      <c r="C4" s="169" t="s">
        <v>138</v>
      </c>
      <c r="D4" s="178" t="s">
        <v>654</v>
      </c>
      <c r="E4" s="169" t="s">
        <v>1</v>
      </c>
      <c r="F4" s="170" t="s">
        <v>177</v>
      </c>
      <c r="G4" s="170"/>
      <c r="H4" s="170"/>
      <c r="I4" s="170"/>
      <c r="J4" s="196"/>
      <c r="K4" s="169" t="s">
        <v>179</v>
      </c>
      <c r="L4" s="169" t="s">
        <v>180</v>
      </c>
      <c r="M4" s="191"/>
      <c r="N4" s="169" t="s">
        <v>233</v>
      </c>
      <c r="O4" s="170" t="s">
        <v>589</v>
      </c>
      <c r="P4" s="171"/>
    </row>
    <row r="5" spans="1:16" s="3" customFormat="1" ht="49.5" customHeight="1">
      <c r="A5" s="183"/>
      <c r="B5" s="169"/>
      <c r="C5" s="177"/>
      <c r="D5" s="177"/>
      <c r="E5" s="169"/>
      <c r="F5" s="88" t="s">
        <v>2</v>
      </c>
      <c r="G5" s="88" t="s">
        <v>17</v>
      </c>
      <c r="H5" s="88" t="s">
        <v>21</v>
      </c>
      <c r="I5" s="88" t="s">
        <v>3</v>
      </c>
      <c r="J5" s="88" t="s">
        <v>178</v>
      </c>
      <c r="K5" s="169"/>
      <c r="L5" s="89" t="s">
        <v>18</v>
      </c>
      <c r="M5" s="89" t="s">
        <v>19</v>
      </c>
      <c r="N5" s="183"/>
      <c r="O5" s="88" t="s">
        <v>20</v>
      </c>
      <c r="P5" s="88" t="s">
        <v>796</v>
      </c>
    </row>
    <row r="6" spans="1:16" ht="18.75">
      <c r="A6" s="201" t="s">
        <v>4</v>
      </c>
      <c r="B6" s="202"/>
      <c r="C6" s="202"/>
      <c r="D6" s="202"/>
      <c r="E6" s="202"/>
      <c r="F6" s="202"/>
      <c r="G6" s="202"/>
      <c r="H6" s="202"/>
      <c r="I6" s="202"/>
      <c r="J6" s="202"/>
      <c r="K6" s="202"/>
      <c r="L6" s="202"/>
      <c r="M6" s="202"/>
      <c r="N6" s="202"/>
      <c r="O6" s="202"/>
      <c r="P6" s="203"/>
    </row>
    <row r="7" spans="1:16" ht="18.75" customHeight="1">
      <c r="A7" s="190" t="s">
        <v>22</v>
      </c>
      <c r="B7" s="190"/>
      <c r="C7" s="190"/>
      <c r="D7" s="190"/>
      <c r="E7" s="190"/>
      <c r="F7" s="190"/>
      <c r="G7" s="190"/>
      <c r="H7" s="190"/>
      <c r="I7" s="190"/>
      <c r="J7" s="190"/>
      <c r="K7" s="190"/>
      <c r="L7" s="190"/>
      <c r="M7" s="190"/>
      <c r="N7" s="190"/>
      <c r="O7" s="190"/>
      <c r="P7" s="188"/>
    </row>
    <row r="8" spans="1:16" ht="15.75">
      <c r="A8" s="197" t="s">
        <v>115</v>
      </c>
      <c r="B8" s="198"/>
      <c r="C8" s="198"/>
      <c r="D8" s="198"/>
      <c r="E8" s="198"/>
      <c r="F8" s="198"/>
      <c r="G8" s="198"/>
      <c r="H8" s="198"/>
      <c r="I8" s="198"/>
      <c r="J8" s="198"/>
      <c r="K8" s="198"/>
      <c r="L8" s="198"/>
      <c r="M8" s="198"/>
      <c r="N8" s="198"/>
      <c r="O8" s="198"/>
      <c r="P8" s="199"/>
    </row>
    <row r="9" spans="1:16" ht="91.5" customHeight="1">
      <c r="A9" s="10" t="s">
        <v>6</v>
      </c>
      <c r="B9" s="10" t="s">
        <v>25</v>
      </c>
      <c r="C9" s="41" t="s">
        <v>227</v>
      </c>
      <c r="D9" s="40" t="s">
        <v>191</v>
      </c>
      <c r="E9" s="48">
        <v>200000</v>
      </c>
      <c r="F9" s="32">
        <f>E9*20/100</f>
        <v>40000</v>
      </c>
      <c r="G9" s="32">
        <f>E9*60/100</f>
        <v>120000</v>
      </c>
      <c r="H9" s="32">
        <f>E9*20/100</f>
        <v>40000</v>
      </c>
      <c r="I9" s="32"/>
      <c r="J9" s="26" t="s">
        <v>465</v>
      </c>
      <c r="K9" s="34" t="s">
        <v>434</v>
      </c>
      <c r="L9" s="26">
        <v>2022</v>
      </c>
      <c r="M9" s="26">
        <v>2024</v>
      </c>
      <c r="N9" s="26" t="s">
        <v>435</v>
      </c>
      <c r="O9" s="11"/>
      <c r="P9" s="4"/>
    </row>
    <row r="10" spans="1:16" ht="76.5" customHeight="1">
      <c r="A10" s="172" t="s">
        <v>7</v>
      </c>
      <c r="B10" s="172" t="s">
        <v>149</v>
      </c>
      <c r="C10" s="15" t="s">
        <v>192</v>
      </c>
      <c r="D10" s="12" t="s">
        <v>191</v>
      </c>
      <c r="E10" s="48">
        <v>150000</v>
      </c>
      <c r="F10" s="32">
        <f>E10*15/100</f>
        <v>22500</v>
      </c>
      <c r="G10" s="32">
        <f>E10*85/100</f>
        <v>127500</v>
      </c>
      <c r="H10" s="32"/>
      <c r="I10" s="32"/>
      <c r="J10" s="26" t="s">
        <v>436</v>
      </c>
      <c r="K10" s="34" t="s">
        <v>1115</v>
      </c>
      <c r="L10" s="26">
        <v>2021</v>
      </c>
      <c r="M10" s="26">
        <v>2026</v>
      </c>
      <c r="N10" s="26" t="s">
        <v>437</v>
      </c>
      <c r="O10" s="11"/>
      <c r="P10" s="4"/>
    </row>
    <row r="11" spans="1:16" ht="48.75" customHeight="1">
      <c r="A11" s="173"/>
      <c r="B11" s="173"/>
      <c r="C11" s="15" t="s">
        <v>647</v>
      </c>
      <c r="D11" s="12" t="s">
        <v>191</v>
      </c>
      <c r="E11" s="48">
        <v>50000</v>
      </c>
      <c r="F11" s="32">
        <f>E11*20/100</f>
        <v>10000</v>
      </c>
      <c r="G11" s="32"/>
      <c r="H11" s="32">
        <f>E11*80/100</f>
        <v>40000</v>
      </c>
      <c r="I11" s="32"/>
      <c r="J11" s="26" t="s">
        <v>153</v>
      </c>
      <c r="K11" s="34" t="s">
        <v>154</v>
      </c>
      <c r="L11" s="26">
        <v>2022</v>
      </c>
      <c r="M11" s="26">
        <v>2026</v>
      </c>
      <c r="N11" s="26" t="s">
        <v>438</v>
      </c>
      <c r="O11" s="11"/>
      <c r="P11" s="4"/>
    </row>
    <row r="12" spans="1:16" ht="63" customHeight="1">
      <c r="A12" s="173"/>
      <c r="B12" s="173"/>
      <c r="C12" s="16" t="s">
        <v>193</v>
      </c>
      <c r="D12" s="12" t="s">
        <v>191</v>
      </c>
      <c r="E12" s="48">
        <v>50000</v>
      </c>
      <c r="F12" s="32">
        <f>E12*100/100</f>
        <v>50000</v>
      </c>
      <c r="G12" s="32"/>
      <c r="H12" s="32"/>
      <c r="I12" s="32"/>
      <c r="J12" s="26"/>
      <c r="K12" s="34" t="s">
        <v>439</v>
      </c>
      <c r="L12" s="26">
        <v>2022</v>
      </c>
      <c r="M12" s="26">
        <v>2027</v>
      </c>
      <c r="N12" s="26" t="s">
        <v>440</v>
      </c>
      <c r="O12" s="11"/>
      <c r="P12" s="4"/>
    </row>
    <row r="13" spans="1:16" ht="63" customHeight="1">
      <c r="A13" s="172" t="s">
        <v>8</v>
      </c>
      <c r="B13" s="172" t="s">
        <v>657</v>
      </c>
      <c r="C13" s="16" t="s">
        <v>116</v>
      </c>
      <c r="D13" s="18" t="s">
        <v>136</v>
      </c>
      <c r="E13" s="48">
        <v>498005</v>
      </c>
      <c r="F13" s="32">
        <f>E13*15/100</f>
        <v>74700.75</v>
      </c>
      <c r="G13" s="32">
        <f>E13*85/100</f>
        <v>423304.25</v>
      </c>
      <c r="H13" s="32"/>
      <c r="I13" s="73"/>
      <c r="J13" s="18"/>
      <c r="K13" s="36" t="s">
        <v>441</v>
      </c>
      <c r="L13" s="18">
        <v>2022</v>
      </c>
      <c r="M13" s="26">
        <v>2025</v>
      </c>
      <c r="N13" s="26" t="s">
        <v>797</v>
      </c>
      <c r="O13" s="11"/>
      <c r="P13" s="4"/>
    </row>
    <row r="14" spans="1:16" ht="31.5" customHeight="1">
      <c r="A14" s="173"/>
      <c r="B14" s="173"/>
      <c r="C14" s="34" t="s">
        <v>648</v>
      </c>
      <c r="D14" s="40" t="s">
        <v>191</v>
      </c>
      <c r="E14" s="48">
        <v>600000</v>
      </c>
      <c r="F14" s="32">
        <f>E14*15/100</f>
        <v>90000</v>
      </c>
      <c r="G14" s="32">
        <f>E14*85/100</f>
        <v>510000</v>
      </c>
      <c r="H14" s="32"/>
      <c r="I14" s="32"/>
      <c r="J14" s="26" t="s">
        <v>442</v>
      </c>
      <c r="K14" s="34" t="s">
        <v>443</v>
      </c>
      <c r="L14" s="26">
        <v>2022</v>
      </c>
      <c r="M14" s="26">
        <v>2027</v>
      </c>
      <c r="N14" s="26" t="s">
        <v>444</v>
      </c>
      <c r="O14" s="11"/>
      <c r="P14" s="4"/>
    </row>
    <row r="15" spans="1:16" ht="111.75" customHeight="1">
      <c r="A15" s="173"/>
      <c r="B15" s="173"/>
      <c r="C15" s="13" t="s">
        <v>1111</v>
      </c>
      <c r="D15" s="11" t="s">
        <v>129</v>
      </c>
      <c r="E15" s="51">
        <v>450000</v>
      </c>
      <c r="F15" s="73">
        <f>E15*10/100</f>
        <v>45000</v>
      </c>
      <c r="G15" s="73"/>
      <c r="H15" s="73">
        <f>E15*90/100</f>
        <v>405000</v>
      </c>
      <c r="I15" s="73"/>
      <c r="J15" s="18" t="s">
        <v>1114</v>
      </c>
      <c r="K15" s="13" t="s">
        <v>1113</v>
      </c>
      <c r="L15" s="18">
        <v>2023</v>
      </c>
      <c r="M15" s="18">
        <v>2025</v>
      </c>
      <c r="N15" s="18" t="s">
        <v>449</v>
      </c>
      <c r="O15" s="11"/>
      <c r="P15" s="4"/>
    </row>
    <row r="16" spans="1:16" ht="78" customHeight="1">
      <c r="A16" s="173"/>
      <c r="B16" s="173"/>
      <c r="C16" s="34" t="s">
        <v>445</v>
      </c>
      <c r="D16" s="40" t="s">
        <v>191</v>
      </c>
      <c r="E16" s="48">
        <v>50000</v>
      </c>
      <c r="F16" s="32">
        <f>E16*10/100</f>
        <v>5000</v>
      </c>
      <c r="G16" s="32">
        <f>E16*90/100</f>
        <v>45000</v>
      </c>
      <c r="H16" s="32"/>
      <c r="I16" s="32"/>
      <c r="J16" s="26" t="s">
        <v>446</v>
      </c>
      <c r="K16" s="34" t="s">
        <v>559</v>
      </c>
      <c r="L16" s="26">
        <v>2023</v>
      </c>
      <c r="M16" s="26">
        <v>2024</v>
      </c>
      <c r="N16" s="26" t="s">
        <v>437</v>
      </c>
      <c r="O16" s="11"/>
      <c r="P16" s="4"/>
    </row>
    <row r="17" spans="1:16" ht="62.25" customHeight="1">
      <c r="A17" s="173"/>
      <c r="B17" s="173"/>
      <c r="C17" s="41" t="s">
        <v>565</v>
      </c>
      <c r="D17" s="26" t="s">
        <v>653</v>
      </c>
      <c r="E17" s="48">
        <v>239798</v>
      </c>
      <c r="F17" s="32">
        <f>E17*10/100</f>
        <v>23979.8</v>
      </c>
      <c r="G17" s="32">
        <f>E17*90/100</f>
        <v>215818.2</v>
      </c>
      <c r="H17" s="32"/>
      <c r="I17" s="32"/>
      <c r="J17" s="26" t="s">
        <v>447</v>
      </c>
      <c r="K17" s="34" t="s">
        <v>370</v>
      </c>
      <c r="L17" s="18">
        <v>2022</v>
      </c>
      <c r="M17" s="26">
        <v>2024</v>
      </c>
      <c r="N17" s="26" t="s">
        <v>444</v>
      </c>
      <c r="O17" s="11"/>
      <c r="P17" s="4"/>
    </row>
    <row r="18" spans="1:16" ht="46.5" customHeight="1">
      <c r="A18" s="173"/>
      <c r="B18" s="173"/>
      <c r="C18" s="16" t="s">
        <v>962</v>
      </c>
      <c r="D18" s="12" t="s">
        <v>191</v>
      </c>
      <c r="E18" s="49">
        <v>280000</v>
      </c>
      <c r="F18" s="73">
        <v>280000</v>
      </c>
      <c r="G18" s="73"/>
      <c r="H18" s="73"/>
      <c r="I18" s="73"/>
      <c r="J18" s="18"/>
      <c r="K18" s="13" t="s">
        <v>961</v>
      </c>
      <c r="L18" s="18">
        <v>2022</v>
      </c>
      <c r="M18" s="18">
        <v>2026</v>
      </c>
      <c r="N18" s="18" t="s">
        <v>960</v>
      </c>
      <c r="O18" s="11"/>
      <c r="P18" s="4"/>
    </row>
    <row r="19" spans="1:16" ht="32.25" customHeight="1">
      <c r="A19" s="173"/>
      <c r="B19" s="173"/>
      <c r="C19" s="16" t="s">
        <v>448</v>
      </c>
      <c r="D19" s="12" t="s">
        <v>135</v>
      </c>
      <c r="E19" s="48">
        <v>81000</v>
      </c>
      <c r="F19" s="32">
        <v>15000</v>
      </c>
      <c r="G19" s="32"/>
      <c r="H19" s="32"/>
      <c r="I19" s="32"/>
      <c r="J19" s="26"/>
      <c r="K19" s="34" t="s">
        <v>232</v>
      </c>
      <c r="L19" s="26">
        <v>2021</v>
      </c>
      <c r="M19" s="26">
        <v>2026</v>
      </c>
      <c r="N19" s="26" t="s">
        <v>449</v>
      </c>
      <c r="O19" s="11"/>
      <c r="P19" s="4"/>
    </row>
    <row r="20" spans="1:16" ht="33.75" customHeight="1">
      <c r="A20" s="173"/>
      <c r="B20" s="173"/>
      <c r="C20" s="16" t="s">
        <v>120</v>
      </c>
      <c r="D20" s="12" t="s">
        <v>135</v>
      </c>
      <c r="E20" s="48">
        <v>100000</v>
      </c>
      <c r="F20" s="32">
        <v>15000</v>
      </c>
      <c r="G20" s="32">
        <v>85000</v>
      </c>
      <c r="H20" s="32"/>
      <c r="I20" s="32"/>
      <c r="J20" s="26"/>
      <c r="K20" s="34" t="s">
        <v>155</v>
      </c>
      <c r="L20" s="26">
        <v>2021</v>
      </c>
      <c r="M20" s="26">
        <v>2026</v>
      </c>
      <c r="N20" s="26" t="s">
        <v>450</v>
      </c>
      <c r="O20" s="11"/>
      <c r="P20" s="4"/>
    </row>
    <row r="21" spans="1:16" ht="33.75" customHeight="1">
      <c r="A21" s="173"/>
      <c r="B21" s="173"/>
      <c r="C21" s="16" t="s">
        <v>1153</v>
      </c>
      <c r="D21" s="12" t="s">
        <v>137</v>
      </c>
      <c r="E21" s="51">
        <v>900000</v>
      </c>
      <c r="F21" s="73"/>
      <c r="G21" s="73"/>
      <c r="H21" s="73"/>
      <c r="I21" s="73"/>
      <c r="J21" s="18"/>
      <c r="K21" s="13" t="s">
        <v>1152</v>
      </c>
      <c r="L21" s="18">
        <v>2025</v>
      </c>
      <c r="M21" s="18">
        <v>2026</v>
      </c>
      <c r="N21" s="18" t="s">
        <v>1154</v>
      </c>
      <c r="O21" s="11"/>
      <c r="P21" s="4"/>
    </row>
    <row r="22" spans="1:16" ht="45.75" customHeight="1">
      <c r="A22" s="173"/>
      <c r="B22" s="173"/>
      <c r="C22" s="13" t="s">
        <v>195</v>
      </c>
      <c r="D22" s="12" t="s">
        <v>191</v>
      </c>
      <c r="E22" s="48">
        <v>400000</v>
      </c>
      <c r="F22" s="32"/>
      <c r="G22" s="32">
        <v>400000</v>
      </c>
      <c r="H22" s="32"/>
      <c r="I22" s="32"/>
      <c r="J22" s="26"/>
      <c r="K22" s="34" t="s">
        <v>194</v>
      </c>
      <c r="L22" s="26">
        <v>2021</v>
      </c>
      <c r="M22" s="26">
        <v>2026</v>
      </c>
      <c r="N22" s="26" t="s">
        <v>449</v>
      </c>
      <c r="O22" s="11"/>
      <c r="P22" s="4"/>
    </row>
    <row r="23" spans="1:16" ht="46.5" customHeight="1">
      <c r="A23" s="173"/>
      <c r="B23" s="173"/>
      <c r="C23" s="4" t="s">
        <v>196</v>
      </c>
      <c r="D23" s="12" t="s">
        <v>191</v>
      </c>
      <c r="E23" s="48">
        <v>60000</v>
      </c>
      <c r="F23" s="32">
        <v>60000</v>
      </c>
      <c r="G23" s="32"/>
      <c r="H23" s="32"/>
      <c r="I23" s="32"/>
      <c r="J23" s="26"/>
      <c r="K23" s="34" t="s">
        <v>219</v>
      </c>
      <c r="L23" s="18">
        <v>2022</v>
      </c>
      <c r="M23" s="26">
        <v>2026</v>
      </c>
      <c r="N23" s="26" t="s">
        <v>437</v>
      </c>
      <c r="O23" s="11"/>
      <c r="P23" s="4"/>
    </row>
    <row r="24" spans="1:16" ht="49.5" customHeight="1">
      <c r="A24" s="172" t="s">
        <v>23</v>
      </c>
      <c r="B24" s="204" t="s">
        <v>26</v>
      </c>
      <c r="C24" s="4" t="s">
        <v>197</v>
      </c>
      <c r="D24" s="12" t="s">
        <v>191</v>
      </c>
      <c r="E24" s="48">
        <v>80000</v>
      </c>
      <c r="F24" s="32">
        <f>E24*10/100</f>
        <v>8000</v>
      </c>
      <c r="G24" s="32">
        <f>E24*90/100</f>
        <v>72000</v>
      </c>
      <c r="H24" s="32"/>
      <c r="I24" s="32"/>
      <c r="J24" s="26"/>
      <c r="K24" s="34" t="s">
        <v>189</v>
      </c>
      <c r="L24" s="26">
        <v>2022</v>
      </c>
      <c r="M24" s="26">
        <v>2024</v>
      </c>
      <c r="N24" s="26" t="s">
        <v>451</v>
      </c>
      <c r="O24" s="11"/>
      <c r="P24" s="4"/>
    </row>
    <row r="25" spans="1:16" ht="46.5" customHeight="1">
      <c r="A25" s="173"/>
      <c r="B25" s="205"/>
      <c r="C25" s="38" t="s">
        <v>198</v>
      </c>
      <c r="D25" s="12" t="s">
        <v>191</v>
      </c>
      <c r="E25" s="48">
        <v>50000</v>
      </c>
      <c r="F25" s="32">
        <f>E25*10/100</f>
        <v>5000</v>
      </c>
      <c r="G25" s="32">
        <f>E25*90/100</f>
        <v>45000</v>
      </c>
      <c r="H25" s="32"/>
      <c r="I25" s="32"/>
      <c r="J25" s="26" t="s">
        <v>183</v>
      </c>
      <c r="K25" s="34" t="s">
        <v>199</v>
      </c>
      <c r="L25" s="26">
        <v>2022</v>
      </c>
      <c r="M25" s="26">
        <v>2024</v>
      </c>
      <c r="N25" s="26" t="s">
        <v>449</v>
      </c>
      <c r="O25" s="11"/>
      <c r="P25" s="4"/>
    </row>
    <row r="26" spans="1:16" ht="35.25" customHeight="1">
      <c r="A26" s="10" t="s">
        <v>24</v>
      </c>
      <c r="B26" s="10" t="s">
        <v>27</v>
      </c>
      <c r="C26" s="4"/>
      <c r="D26" s="11"/>
      <c r="E26" s="50"/>
      <c r="F26" s="32"/>
      <c r="G26" s="32"/>
      <c r="H26" s="32"/>
      <c r="I26" s="73"/>
      <c r="J26" s="18"/>
      <c r="K26" s="13"/>
      <c r="L26" s="18"/>
      <c r="M26" s="18"/>
      <c r="N26" s="18"/>
      <c r="O26" s="11"/>
      <c r="P26" s="4"/>
    </row>
    <row r="27" spans="1:16" ht="67.5" customHeight="1">
      <c r="A27" s="10" t="s">
        <v>1116</v>
      </c>
      <c r="B27" s="104" t="s">
        <v>1117</v>
      </c>
      <c r="C27" s="116" t="s">
        <v>1118</v>
      </c>
      <c r="D27" s="120" t="s">
        <v>191</v>
      </c>
      <c r="E27" s="117">
        <v>141328</v>
      </c>
      <c r="F27" s="118">
        <v>141328</v>
      </c>
      <c r="G27" s="118"/>
      <c r="H27" s="118"/>
      <c r="I27" s="118"/>
      <c r="J27" s="120" t="s">
        <v>1114</v>
      </c>
      <c r="K27" s="119" t="s">
        <v>1119</v>
      </c>
      <c r="L27" s="120">
        <v>2023</v>
      </c>
      <c r="M27" s="120">
        <v>2023</v>
      </c>
      <c r="N27" s="115" t="s">
        <v>1120</v>
      </c>
      <c r="O27" s="115"/>
      <c r="P27" s="116"/>
    </row>
    <row r="28" spans="1:16" ht="16.5" customHeight="1">
      <c r="A28" s="181" t="s">
        <v>200</v>
      </c>
      <c r="B28" s="181"/>
      <c r="C28" s="181"/>
      <c r="D28" s="181"/>
      <c r="E28" s="181"/>
      <c r="F28" s="181"/>
      <c r="G28" s="181"/>
      <c r="H28" s="181"/>
      <c r="I28" s="181"/>
      <c r="J28" s="181"/>
      <c r="K28" s="181"/>
      <c r="L28" s="181"/>
      <c r="M28" s="181"/>
      <c r="N28" s="181"/>
      <c r="O28" s="181"/>
      <c r="P28" s="182"/>
    </row>
    <row r="29" spans="1:16" ht="46.5" customHeight="1">
      <c r="A29" s="192" t="s">
        <v>9</v>
      </c>
      <c r="B29" s="174" t="s">
        <v>602</v>
      </c>
      <c r="C29" s="38" t="s">
        <v>452</v>
      </c>
      <c r="D29" s="40" t="s">
        <v>191</v>
      </c>
      <c r="E29" s="48">
        <v>70000</v>
      </c>
      <c r="F29" s="32">
        <f>E29*15/100</f>
        <v>10500</v>
      </c>
      <c r="G29" s="32">
        <f>E29*85/100</f>
        <v>59500</v>
      </c>
      <c r="H29" s="32"/>
      <c r="I29" s="32"/>
      <c r="J29" s="26" t="s">
        <v>436</v>
      </c>
      <c r="K29" s="72" t="s">
        <v>453</v>
      </c>
      <c r="L29" s="26">
        <v>2022</v>
      </c>
      <c r="M29" s="26">
        <v>2024</v>
      </c>
      <c r="N29" s="26" t="s">
        <v>454</v>
      </c>
      <c r="O29" s="11"/>
      <c r="P29" s="4"/>
    </row>
    <row r="30" spans="1:16" ht="34.5" customHeight="1">
      <c r="A30" s="193"/>
      <c r="B30" s="175"/>
      <c r="C30" s="41" t="s">
        <v>455</v>
      </c>
      <c r="D30" s="40" t="s">
        <v>129</v>
      </c>
      <c r="E30" s="48">
        <v>50000</v>
      </c>
      <c r="F30" s="32">
        <f>E30*15/100</f>
        <v>7500</v>
      </c>
      <c r="G30" s="32">
        <f>E30*85/100</f>
        <v>42500</v>
      </c>
      <c r="H30" s="32"/>
      <c r="I30" s="32"/>
      <c r="J30" s="26" t="s">
        <v>446</v>
      </c>
      <c r="K30" s="41" t="s">
        <v>456</v>
      </c>
      <c r="L30" s="26">
        <v>2022</v>
      </c>
      <c r="M30" s="26">
        <v>2023</v>
      </c>
      <c r="N30" s="26" t="s">
        <v>449</v>
      </c>
      <c r="O30" s="11"/>
      <c r="P30" s="4"/>
    </row>
    <row r="31" spans="1:16" ht="48" customHeight="1">
      <c r="A31" s="194"/>
      <c r="B31" s="176"/>
      <c r="C31" s="4" t="s">
        <v>130</v>
      </c>
      <c r="D31" s="40" t="s">
        <v>129</v>
      </c>
      <c r="E31" s="48">
        <v>500000</v>
      </c>
      <c r="F31" s="32">
        <f>E31*20/100</f>
        <v>100000</v>
      </c>
      <c r="G31" s="32">
        <f>E31*80/100</f>
        <v>400000</v>
      </c>
      <c r="H31" s="32"/>
      <c r="I31" s="32"/>
      <c r="J31" s="26" t="s">
        <v>465</v>
      </c>
      <c r="K31" s="34" t="s">
        <v>457</v>
      </c>
      <c r="L31" s="26">
        <v>2021</v>
      </c>
      <c r="M31" s="26">
        <v>2027</v>
      </c>
      <c r="N31" s="26" t="s">
        <v>444</v>
      </c>
      <c r="O31" s="11"/>
      <c r="P31" s="4"/>
    </row>
    <row r="32" spans="1:16" ht="14.25" customHeight="1">
      <c r="A32" s="187" t="s">
        <v>458</v>
      </c>
      <c r="B32" s="187"/>
      <c r="C32" s="187"/>
      <c r="D32" s="187"/>
      <c r="E32" s="187"/>
      <c r="F32" s="187"/>
      <c r="G32" s="187"/>
      <c r="H32" s="187"/>
      <c r="I32" s="187"/>
      <c r="J32" s="187"/>
      <c r="K32" s="187"/>
      <c r="L32" s="187"/>
      <c r="M32" s="187"/>
      <c r="N32" s="187"/>
      <c r="O32" s="187"/>
      <c r="P32" s="189"/>
    </row>
    <row r="33" spans="1:16" ht="93.75" customHeight="1">
      <c r="A33" s="10" t="s">
        <v>201</v>
      </c>
      <c r="B33" s="10" t="s">
        <v>174</v>
      </c>
      <c r="C33" s="10" t="s">
        <v>817</v>
      </c>
      <c r="D33" s="11" t="s">
        <v>191</v>
      </c>
      <c r="E33" s="52"/>
      <c r="F33" s="35"/>
      <c r="G33" s="40"/>
      <c r="H33" s="11"/>
      <c r="I33" s="64"/>
      <c r="J33" s="11" t="s">
        <v>741</v>
      </c>
      <c r="K33" s="41" t="s">
        <v>746</v>
      </c>
      <c r="L33" s="40">
        <v>2022</v>
      </c>
      <c r="M33" s="40">
        <v>2024</v>
      </c>
      <c r="N33" s="11" t="s">
        <v>816</v>
      </c>
      <c r="O33" s="11"/>
      <c r="P33" s="4"/>
    </row>
    <row r="34" spans="1:16" ht="45.75" customHeight="1">
      <c r="A34" s="10" t="s">
        <v>202</v>
      </c>
      <c r="B34" s="10" t="s">
        <v>28</v>
      </c>
      <c r="C34" s="11"/>
      <c r="D34" s="11"/>
      <c r="E34" s="49"/>
      <c r="F34" s="30"/>
      <c r="G34" s="30"/>
      <c r="H34" s="30"/>
      <c r="I34" s="30"/>
      <c r="J34" s="11"/>
      <c r="K34" s="11"/>
      <c r="L34" s="11"/>
      <c r="M34" s="11"/>
      <c r="N34" s="11"/>
      <c r="O34" s="11"/>
      <c r="P34" s="4"/>
    </row>
    <row r="35" spans="1:16" ht="93" customHeight="1">
      <c r="A35" s="172" t="s">
        <v>203</v>
      </c>
      <c r="B35" s="172" t="s">
        <v>29</v>
      </c>
      <c r="C35" s="41" t="s">
        <v>459</v>
      </c>
      <c r="D35" s="40" t="s">
        <v>129</v>
      </c>
      <c r="E35" s="48">
        <v>250000</v>
      </c>
      <c r="F35" s="32">
        <f>E35*15/100</f>
        <v>37500</v>
      </c>
      <c r="G35" s="32">
        <f>E35*85/100</f>
        <v>212500</v>
      </c>
      <c r="H35" s="32"/>
      <c r="I35" s="32"/>
      <c r="J35" s="39"/>
      <c r="K35" s="41" t="s">
        <v>461</v>
      </c>
      <c r="L35" s="26">
        <v>2022</v>
      </c>
      <c r="M35" s="26">
        <v>2024</v>
      </c>
      <c r="N35" s="26" t="s">
        <v>460</v>
      </c>
      <c r="O35" s="18"/>
      <c r="P35" s="4"/>
    </row>
    <row r="36" spans="1:16" ht="34.5" customHeight="1">
      <c r="A36" s="173"/>
      <c r="B36" s="173"/>
      <c r="C36" s="41" t="s">
        <v>462</v>
      </c>
      <c r="D36" s="40" t="s">
        <v>129</v>
      </c>
      <c r="E36" s="48">
        <v>70000</v>
      </c>
      <c r="F36" s="32">
        <f>E36*15/100</f>
        <v>10500</v>
      </c>
      <c r="G36" s="32">
        <f>E36*85/100</f>
        <v>59500</v>
      </c>
      <c r="H36" s="32"/>
      <c r="I36" s="32"/>
      <c r="J36" s="26" t="s">
        <v>436</v>
      </c>
      <c r="K36" s="34" t="s">
        <v>463</v>
      </c>
      <c r="L36" s="26">
        <v>2023</v>
      </c>
      <c r="M36" s="26">
        <v>2024</v>
      </c>
      <c r="N36" s="26" t="s">
        <v>464</v>
      </c>
      <c r="O36" s="18"/>
      <c r="P36" s="4"/>
    </row>
    <row r="37" spans="1:16" ht="34.5" customHeight="1">
      <c r="A37" s="173"/>
      <c r="B37" s="173"/>
      <c r="C37" s="72" t="s">
        <v>649</v>
      </c>
      <c r="D37" s="40" t="s">
        <v>191</v>
      </c>
      <c r="E37" s="48">
        <v>50000</v>
      </c>
      <c r="F37" s="32"/>
      <c r="G37" s="32"/>
      <c r="H37" s="59">
        <v>50000</v>
      </c>
      <c r="I37" s="32"/>
      <c r="J37" s="26" t="s">
        <v>153</v>
      </c>
      <c r="K37" s="34" t="s">
        <v>154</v>
      </c>
      <c r="L37" s="18">
        <v>2022</v>
      </c>
      <c r="M37" s="18">
        <v>2027</v>
      </c>
      <c r="N37" s="26" t="s">
        <v>466</v>
      </c>
      <c r="O37" s="18"/>
      <c r="P37" s="4"/>
    </row>
    <row r="38" spans="1:16" ht="33.75" customHeight="1">
      <c r="A38" s="10" t="s">
        <v>204</v>
      </c>
      <c r="B38" s="10" t="s">
        <v>30</v>
      </c>
      <c r="C38" s="72" t="s">
        <v>207</v>
      </c>
      <c r="D38" s="40" t="s">
        <v>191</v>
      </c>
      <c r="E38" s="48">
        <v>50000</v>
      </c>
      <c r="F38" s="32">
        <f>E38*15/100</f>
        <v>7500</v>
      </c>
      <c r="G38" s="32">
        <f>E38*85/100</f>
        <v>42500</v>
      </c>
      <c r="H38" s="32"/>
      <c r="I38" s="32"/>
      <c r="J38" s="26" t="s">
        <v>183</v>
      </c>
      <c r="K38" s="72" t="s">
        <v>220</v>
      </c>
      <c r="L38" s="26">
        <v>2022</v>
      </c>
      <c r="M38" s="26">
        <v>2027</v>
      </c>
      <c r="N38" s="26" t="s">
        <v>464</v>
      </c>
      <c r="O38" s="18"/>
      <c r="P38" s="4"/>
    </row>
    <row r="39" spans="1:16" ht="47.25" customHeight="1">
      <c r="A39" s="10" t="s">
        <v>205</v>
      </c>
      <c r="B39" s="10" t="s">
        <v>31</v>
      </c>
      <c r="C39" s="4"/>
      <c r="D39" s="12"/>
      <c r="E39" s="49"/>
      <c r="F39" s="32"/>
      <c r="G39" s="32"/>
      <c r="H39" s="32"/>
      <c r="I39" s="73"/>
      <c r="J39" s="18"/>
      <c r="K39" s="13"/>
      <c r="L39" s="18"/>
      <c r="M39" s="18"/>
      <c r="N39" s="18"/>
      <c r="O39" s="18"/>
      <c r="P39" s="4"/>
    </row>
    <row r="40" spans="1:16" ht="46.5" customHeight="1">
      <c r="A40" s="10" t="s">
        <v>206</v>
      </c>
      <c r="B40" s="10" t="s">
        <v>32</v>
      </c>
      <c r="C40" s="4"/>
      <c r="D40" s="12"/>
      <c r="E40" s="49"/>
      <c r="F40" s="32"/>
      <c r="G40" s="32"/>
      <c r="H40" s="32"/>
      <c r="I40" s="73"/>
      <c r="J40" s="18"/>
      <c r="K40" s="13"/>
      <c r="L40" s="18"/>
      <c r="M40" s="18"/>
      <c r="N40" s="18"/>
      <c r="O40" s="18"/>
      <c r="P40" s="4"/>
    </row>
    <row r="41" spans="1:16" ht="18.75">
      <c r="A41" s="190" t="s">
        <v>33</v>
      </c>
      <c r="B41" s="190"/>
      <c r="C41" s="190"/>
      <c r="D41" s="190"/>
      <c r="E41" s="190"/>
      <c r="F41" s="190"/>
      <c r="G41" s="190"/>
      <c r="H41" s="190"/>
      <c r="I41" s="190"/>
      <c r="J41" s="190"/>
      <c r="K41" s="190"/>
      <c r="L41" s="190"/>
      <c r="M41" s="190"/>
      <c r="N41" s="190"/>
      <c r="O41" s="190"/>
      <c r="P41" s="188"/>
    </row>
    <row r="42" spans="1:16" ht="15.75">
      <c r="A42" s="187" t="s">
        <v>34</v>
      </c>
      <c r="B42" s="187"/>
      <c r="C42" s="187"/>
      <c r="D42" s="187"/>
      <c r="E42" s="187"/>
      <c r="F42" s="187"/>
      <c r="G42" s="187"/>
      <c r="H42" s="187"/>
      <c r="I42" s="187"/>
      <c r="J42" s="187"/>
      <c r="K42" s="187"/>
      <c r="L42" s="187"/>
      <c r="M42" s="187"/>
      <c r="N42" s="187"/>
      <c r="O42" s="187"/>
      <c r="P42" s="188"/>
    </row>
    <row r="43" spans="1:16" ht="46.5" customHeight="1">
      <c r="A43" s="17" t="s">
        <v>10</v>
      </c>
      <c r="B43" s="17" t="s">
        <v>35</v>
      </c>
      <c r="C43" s="41" t="s">
        <v>128</v>
      </c>
      <c r="D43" s="12" t="s">
        <v>135</v>
      </c>
      <c r="E43" s="48">
        <v>24197</v>
      </c>
      <c r="F43" s="32">
        <v>7612</v>
      </c>
      <c r="G43" s="32">
        <v>16585</v>
      </c>
      <c r="H43" s="32"/>
      <c r="I43" s="32"/>
      <c r="J43" s="26" t="s">
        <v>184</v>
      </c>
      <c r="K43" s="34" t="s">
        <v>157</v>
      </c>
      <c r="L43" s="18">
        <v>2022</v>
      </c>
      <c r="M43" s="26">
        <v>2026</v>
      </c>
      <c r="N43" s="26" t="s">
        <v>470</v>
      </c>
      <c r="O43" s="18"/>
      <c r="P43" s="4"/>
    </row>
    <row r="44" spans="1:16" ht="61.5" customHeight="1">
      <c r="A44" s="10" t="s">
        <v>11</v>
      </c>
      <c r="B44" s="10" t="s">
        <v>36</v>
      </c>
      <c r="C44" s="41" t="s">
        <v>151</v>
      </c>
      <c r="D44" s="40" t="s">
        <v>129</v>
      </c>
      <c r="E44" s="48">
        <v>70000</v>
      </c>
      <c r="F44" s="32">
        <f>E44*15/100</f>
        <v>10500</v>
      </c>
      <c r="G44" s="32">
        <f>E44*85/100</f>
        <v>59500</v>
      </c>
      <c r="H44" s="32"/>
      <c r="I44" s="32"/>
      <c r="J44" s="33" t="s">
        <v>467</v>
      </c>
      <c r="K44" s="34" t="s">
        <v>650</v>
      </c>
      <c r="L44" s="26">
        <v>2022</v>
      </c>
      <c r="M44" s="26">
        <v>2027</v>
      </c>
      <c r="N44" s="26" t="s">
        <v>471</v>
      </c>
      <c r="O44" s="18"/>
      <c r="P44" s="4"/>
    </row>
    <row r="45" spans="1:16" ht="15.75">
      <c r="A45" s="187" t="s">
        <v>37</v>
      </c>
      <c r="B45" s="187"/>
      <c r="C45" s="187"/>
      <c r="D45" s="187"/>
      <c r="E45" s="187"/>
      <c r="F45" s="187"/>
      <c r="G45" s="187"/>
      <c r="H45" s="187"/>
      <c r="I45" s="187"/>
      <c r="J45" s="187"/>
      <c r="K45" s="187"/>
      <c r="L45" s="187"/>
      <c r="M45" s="187"/>
      <c r="N45" s="187"/>
      <c r="O45" s="187"/>
      <c r="P45" s="188"/>
    </row>
    <row r="46" spans="1:16" ht="18.75" customHeight="1">
      <c r="A46" s="172" t="s">
        <v>12</v>
      </c>
      <c r="B46" s="172" t="s">
        <v>41</v>
      </c>
      <c r="C46" s="4" t="s">
        <v>117</v>
      </c>
      <c r="D46" s="18" t="s">
        <v>136</v>
      </c>
      <c r="E46" s="49">
        <v>300000</v>
      </c>
      <c r="F46" s="32">
        <f>E46*10/100</f>
        <v>30000</v>
      </c>
      <c r="G46" s="32">
        <f>E46*90/100</f>
        <v>270000</v>
      </c>
      <c r="H46" s="73"/>
      <c r="I46" s="73"/>
      <c r="J46" s="18"/>
      <c r="K46" s="13" t="s">
        <v>158</v>
      </c>
      <c r="L46" s="18">
        <v>2022</v>
      </c>
      <c r="M46" s="18">
        <v>2027</v>
      </c>
      <c r="N46" s="26" t="s">
        <v>470</v>
      </c>
      <c r="O46" s="11"/>
      <c r="P46" s="4"/>
    </row>
    <row r="47" spans="1:16" ht="63" customHeight="1">
      <c r="A47" s="173"/>
      <c r="B47" s="173"/>
      <c r="C47" s="4" t="s">
        <v>468</v>
      </c>
      <c r="D47" s="11" t="s">
        <v>129</v>
      </c>
      <c r="E47" s="49">
        <v>350000</v>
      </c>
      <c r="F47" s="73">
        <f>E47*10/100</f>
        <v>35000</v>
      </c>
      <c r="G47" s="73">
        <f>E47*90/100</f>
        <v>315000</v>
      </c>
      <c r="H47" s="73"/>
      <c r="I47" s="73"/>
      <c r="J47" s="18" t="s">
        <v>469</v>
      </c>
      <c r="K47" s="13" t="s">
        <v>963</v>
      </c>
      <c r="L47" s="18">
        <v>2022</v>
      </c>
      <c r="M47" s="18">
        <v>2025</v>
      </c>
      <c r="N47" s="18" t="s">
        <v>471</v>
      </c>
      <c r="O47" s="11"/>
      <c r="P47" s="4"/>
    </row>
    <row r="48" spans="1:16" ht="93" customHeight="1">
      <c r="A48" s="173"/>
      <c r="B48" s="173"/>
      <c r="C48" s="16" t="s">
        <v>208</v>
      </c>
      <c r="D48" s="12" t="s">
        <v>191</v>
      </c>
      <c r="E48" s="49">
        <v>131500</v>
      </c>
      <c r="F48" s="32">
        <v>21000</v>
      </c>
      <c r="G48" s="32">
        <v>110500</v>
      </c>
      <c r="H48" s="73"/>
      <c r="I48" s="73"/>
      <c r="J48" s="18"/>
      <c r="K48" s="13" t="s">
        <v>209</v>
      </c>
      <c r="L48" s="18">
        <v>2022</v>
      </c>
      <c r="M48" s="18">
        <v>2027</v>
      </c>
      <c r="N48" s="26" t="s">
        <v>472</v>
      </c>
      <c r="O48" s="11"/>
      <c r="P48" s="4"/>
    </row>
    <row r="49" spans="1:16" ht="33.75" customHeight="1">
      <c r="A49" s="173"/>
      <c r="B49" s="173"/>
      <c r="C49" s="41" t="s">
        <v>658</v>
      </c>
      <c r="D49" s="40" t="s">
        <v>129</v>
      </c>
      <c r="E49" s="48">
        <v>50000</v>
      </c>
      <c r="F49" s="32">
        <f>E49*100/100</f>
        <v>50000</v>
      </c>
      <c r="G49" s="32"/>
      <c r="H49" s="32"/>
      <c r="I49" s="32"/>
      <c r="J49" s="26"/>
      <c r="K49" s="34" t="s">
        <v>560</v>
      </c>
      <c r="L49" s="26">
        <v>2022</v>
      </c>
      <c r="M49" s="26">
        <v>2027</v>
      </c>
      <c r="N49" s="26" t="s">
        <v>473</v>
      </c>
      <c r="O49" s="11"/>
      <c r="P49" s="4"/>
    </row>
    <row r="50" spans="1:16" ht="106.5" customHeight="1">
      <c r="A50" s="10" t="s">
        <v>38</v>
      </c>
      <c r="B50" s="72" t="s">
        <v>474</v>
      </c>
      <c r="C50" s="41" t="s">
        <v>749</v>
      </c>
      <c r="D50" s="40" t="s">
        <v>191</v>
      </c>
      <c r="E50" s="50">
        <v>80000</v>
      </c>
      <c r="F50" s="32">
        <f>E50*50/100</f>
        <v>40000</v>
      </c>
      <c r="G50" s="32"/>
      <c r="H50" s="32"/>
      <c r="I50" s="32">
        <f>E50*50/100</f>
        <v>40000</v>
      </c>
      <c r="J50" s="26" t="s">
        <v>186</v>
      </c>
      <c r="K50" s="34" t="s">
        <v>475</v>
      </c>
      <c r="L50" s="26">
        <v>2022</v>
      </c>
      <c r="M50" s="18">
        <v>2025</v>
      </c>
      <c r="N50" s="26" t="s">
        <v>473</v>
      </c>
      <c r="O50" s="11"/>
      <c r="P50" s="4"/>
    </row>
    <row r="51" spans="1:16" ht="61.5" customHeight="1">
      <c r="A51" s="10" t="s">
        <v>39</v>
      </c>
      <c r="B51" s="104" t="s">
        <v>42</v>
      </c>
      <c r="C51" s="10" t="s">
        <v>651</v>
      </c>
      <c r="D51" s="18" t="s">
        <v>480</v>
      </c>
      <c r="E51" s="50">
        <v>4000000</v>
      </c>
      <c r="F51" s="73">
        <f>E51*15/100</f>
        <v>600000</v>
      </c>
      <c r="G51" s="73">
        <f>E51*85/100</f>
        <v>3400000</v>
      </c>
      <c r="H51" s="73"/>
      <c r="I51" s="73"/>
      <c r="J51" s="18" t="s">
        <v>469</v>
      </c>
      <c r="K51" s="7" t="s">
        <v>955</v>
      </c>
      <c r="L51" s="18">
        <v>2022</v>
      </c>
      <c r="M51" s="18">
        <v>2025</v>
      </c>
      <c r="N51" s="11" t="s">
        <v>444</v>
      </c>
      <c r="O51" s="11"/>
      <c r="P51" s="4"/>
    </row>
    <row r="52" spans="1:16" ht="19.5" customHeight="1">
      <c r="A52" s="190" t="s">
        <v>578</v>
      </c>
      <c r="B52" s="190"/>
      <c r="C52" s="190"/>
      <c r="D52" s="190"/>
      <c r="E52" s="190"/>
      <c r="F52" s="190"/>
      <c r="G52" s="190"/>
      <c r="H52" s="190"/>
      <c r="I52" s="190"/>
      <c r="J52" s="190"/>
      <c r="K52" s="190"/>
      <c r="L52" s="190"/>
      <c r="M52" s="190"/>
      <c r="N52" s="190"/>
      <c r="O52" s="190"/>
      <c r="P52" s="195"/>
    </row>
    <row r="53" spans="1:16" ht="15.75">
      <c r="A53" s="181" t="s">
        <v>75</v>
      </c>
      <c r="B53" s="181"/>
      <c r="C53" s="181"/>
      <c r="D53" s="181"/>
      <c r="E53" s="181"/>
      <c r="F53" s="181"/>
      <c r="G53" s="181"/>
      <c r="H53" s="181"/>
      <c r="I53" s="181"/>
      <c r="J53" s="181"/>
      <c r="K53" s="181"/>
      <c r="L53" s="181"/>
      <c r="M53" s="181"/>
      <c r="N53" s="181"/>
      <c r="O53" s="181"/>
      <c r="P53" s="188"/>
    </row>
    <row r="54" spans="1:16" ht="47.25" customHeight="1">
      <c r="A54" s="7" t="s">
        <v>50</v>
      </c>
      <c r="B54" s="7" t="s">
        <v>76</v>
      </c>
      <c r="C54" s="15" t="s">
        <v>123</v>
      </c>
      <c r="D54" s="18" t="s">
        <v>652</v>
      </c>
      <c r="E54" s="48">
        <v>69195</v>
      </c>
      <c r="F54" s="32">
        <v>10752</v>
      </c>
      <c r="G54" s="32"/>
      <c r="H54" s="32"/>
      <c r="I54" s="32">
        <v>58443</v>
      </c>
      <c r="J54" s="8"/>
      <c r="K54" s="13" t="s">
        <v>159</v>
      </c>
      <c r="L54" s="18">
        <v>2022</v>
      </c>
      <c r="M54" s="26">
        <v>2027</v>
      </c>
      <c r="N54" s="18" t="s">
        <v>476</v>
      </c>
      <c r="O54" s="11"/>
      <c r="P54" s="4"/>
    </row>
    <row r="55" spans="1:16" ht="61.5" customHeight="1">
      <c r="A55" s="7" t="s">
        <v>51</v>
      </c>
      <c r="B55" s="7" t="s">
        <v>143</v>
      </c>
      <c r="C55" s="72" t="s">
        <v>477</v>
      </c>
      <c r="D55" s="18" t="s">
        <v>135</v>
      </c>
      <c r="E55" s="49">
        <v>113000</v>
      </c>
      <c r="F55" s="32">
        <v>8000</v>
      </c>
      <c r="G55" s="32"/>
      <c r="H55" s="32"/>
      <c r="I55" s="32">
        <v>105000</v>
      </c>
      <c r="J55" s="8"/>
      <c r="K55" s="13" t="s">
        <v>160</v>
      </c>
      <c r="L55" s="18">
        <v>2022</v>
      </c>
      <c r="M55" s="26">
        <v>2027</v>
      </c>
      <c r="N55" s="18" t="s">
        <v>476</v>
      </c>
      <c r="O55" s="11"/>
      <c r="P55" s="4"/>
    </row>
    <row r="56" spans="1:16" ht="34.5" customHeight="1">
      <c r="A56" s="7" t="s">
        <v>52</v>
      </c>
      <c r="B56" s="7" t="s">
        <v>77</v>
      </c>
      <c r="C56" s="7"/>
      <c r="D56" s="18"/>
      <c r="E56" s="49"/>
      <c r="F56" s="32"/>
      <c r="G56" s="32"/>
      <c r="H56" s="32"/>
      <c r="I56" s="32"/>
      <c r="J56" s="18"/>
      <c r="K56" s="18"/>
      <c r="L56" s="18"/>
      <c r="M56" s="18"/>
      <c r="N56" s="18"/>
      <c r="O56" s="11"/>
      <c r="P56" s="4"/>
    </row>
    <row r="57" spans="1:16" ht="34.5" customHeight="1">
      <c r="A57" s="7" t="s">
        <v>53</v>
      </c>
      <c r="B57" s="7" t="s">
        <v>78</v>
      </c>
      <c r="C57" s="36" t="s">
        <v>478</v>
      </c>
      <c r="D57" s="26" t="s">
        <v>191</v>
      </c>
      <c r="E57" s="48">
        <v>50000</v>
      </c>
      <c r="F57" s="32">
        <f>E57*100/100</f>
        <v>50000</v>
      </c>
      <c r="G57" s="32"/>
      <c r="H57" s="32"/>
      <c r="I57" s="32"/>
      <c r="J57" s="26"/>
      <c r="K57" s="36" t="s">
        <v>479</v>
      </c>
      <c r="L57" s="26">
        <v>2022</v>
      </c>
      <c r="M57" s="26">
        <v>2027</v>
      </c>
      <c r="N57" s="26" t="s">
        <v>555</v>
      </c>
      <c r="O57" s="11"/>
      <c r="P57" s="4"/>
    </row>
    <row r="58" spans="1:16" ht="15.75">
      <c r="A58" s="181" t="s">
        <v>79</v>
      </c>
      <c r="B58" s="181"/>
      <c r="C58" s="181"/>
      <c r="D58" s="181"/>
      <c r="E58" s="181"/>
      <c r="F58" s="181"/>
      <c r="G58" s="181"/>
      <c r="H58" s="181"/>
      <c r="I58" s="181"/>
      <c r="J58" s="181"/>
      <c r="K58" s="181"/>
      <c r="L58" s="181"/>
      <c r="M58" s="181"/>
      <c r="N58" s="181"/>
      <c r="O58" s="181"/>
      <c r="P58" s="188"/>
    </row>
    <row r="59" spans="1:16" ht="76.5" customHeight="1">
      <c r="A59" s="179" t="s">
        <v>54</v>
      </c>
      <c r="B59" s="179" t="s">
        <v>80</v>
      </c>
      <c r="C59" s="16" t="s">
        <v>161</v>
      </c>
      <c r="D59" s="18" t="s">
        <v>136</v>
      </c>
      <c r="E59" s="49">
        <v>50000</v>
      </c>
      <c r="F59" s="32">
        <f>E59*10/100</f>
        <v>5000</v>
      </c>
      <c r="G59" s="32">
        <f>E59*90/100</f>
        <v>45000</v>
      </c>
      <c r="H59" s="73"/>
      <c r="I59" s="73"/>
      <c r="J59" s="18"/>
      <c r="K59" s="13" t="s">
        <v>660</v>
      </c>
      <c r="L59" s="18">
        <v>2022</v>
      </c>
      <c r="M59" s="18">
        <v>2027</v>
      </c>
      <c r="N59" s="18" t="s">
        <v>481</v>
      </c>
      <c r="O59" s="11"/>
      <c r="P59" s="4"/>
    </row>
    <row r="60" spans="1:16" ht="31.5" customHeight="1">
      <c r="A60" s="173"/>
      <c r="B60" s="200"/>
      <c r="C60" s="4" t="s">
        <v>482</v>
      </c>
      <c r="D60" s="12" t="s">
        <v>129</v>
      </c>
      <c r="E60" s="49">
        <v>130000</v>
      </c>
      <c r="F60" s="32">
        <f>E60*15/100</f>
        <v>19500</v>
      </c>
      <c r="G60" s="32">
        <f>E60*85/100</f>
        <v>110500</v>
      </c>
      <c r="H60" s="32"/>
      <c r="I60" s="32"/>
      <c r="J60" s="18" t="s">
        <v>483</v>
      </c>
      <c r="K60" s="13" t="s">
        <v>162</v>
      </c>
      <c r="L60" s="18">
        <v>2022</v>
      </c>
      <c r="M60" s="18">
        <v>2024</v>
      </c>
      <c r="N60" s="18" t="s">
        <v>484</v>
      </c>
      <c r="O60" s="11"/>
      <c r="P60" s="4"/>
    </row>
    <row r="61" spans="1:16" ht="33" customHeight="1">
      <c r="A61" s="7" t="s">
        <v>55</v>
      </c>
      <c r="B61" s="7" t="s">
        <v>144</v>
      </c>
      <c r="C61" s="13"/>
      <c r="D61" s="12"/>
      <c r="E61" s="49"/>
      <c r="F61" s="32"/>
      <c r="G61" s="32"/>
      <c r="H61" s="32"/>
      <c r="I61" s="32"/>
      <c r="J61" s="18"/>
      <c r="K61" s="13"/>
      <c r="L61" s="18"/>
      <c r="M61" s="18"/>
      <c r="N61" s="18"/>
      <c r="O61" s="11"/>
      <c r="P61" s="4"/>
    </row>
    <row r="62" spans="1:16" ht="61.5" customHeight="1">
      <c r="A62" s="206" t="s">
        <v>56</v>
      </c>
      <c r="B62" s="206" t="s">
        <v>81</v>
      </c>
      <c r="C62" s="16" t="s">
        <v>121</v>
      </c>
      <c r="D62" s="12" t="s">
        <v>485</v>
      </c>
      <c r="E62" s="48">
        <v>100000</v>
      </c>
      <c r="F62" s="32">
        <f>E62*10/100</f>
        <v>10000</v>
      </c>
      <c r="G62" s="32">
        <f>E62*90/100</f>
        <v>90000</v>
      </c>
      <c r="H62" s="32"/>
      <c r="I62" s="32"/>
      <c r="J62" s="26" t="s">
        <v>183</v>
      </c>
      <c r="K62" s="34" t="s">
        <v>488</v>
      </c>
      <c r="L62" s="18">
        <v>2022</v>
      </c>
      <c r="M62" s="26">
        <v>2027</v>
      </c>
      <c r="N62" s="26" t="s">
        <v>486</v>
      </c>
      <c r="O62" s="11"/>
      <c r="P62" s="4"/>
    </row>
    <row r="63" spans="1:16" ht="49.5" customHeight="1">
      <c r="A63" s="207"/>
      <c r="B63" s="207"/>
      <c r="C63" s="41" t="s">
        <v>489</v>
      </c>
      <c r="D63" s="40" t="s">
        <v>561</v>
      </c>
      <c r="E63" s="48">
        <v>300000</v>
      </c>
      <c r="F63" s="32">
        <f>E63*15/100</f>
        <v>45000</v>
      </c>
      <c r="G63" s="32">
        <f>E63*85/100</f>
        <v>255000</v>
      </c>
      <c r="H63" s="32"/>
      <c r="I63" s="32"/>
      <c r="J63" s="26" t="s">
        <v>491</v>
      </c>
      <c r="K63" s="34" t="s">
        <v>492</v>
      </c>
      <c r="L63" s="26">
        <v>2023</v>
      </c>
      <c r="M63" s="26">
        <v>2026</v>
      </c>
      <c r="N63" s="26" t="s">
        <v>490</v>
      </c>
      <c r="O63" s="11"/>
      <c r="P63" s="4"/>
    </row>
    <row r="64" spans="1:16" ht="47.25" customHeight="1">
      <c r="A64" s="205"/>
      <c r="B64" s="205"/>
      <c r="C64" s="16" t="s">
        <v>133</v>
      </c>
      <c r="D64" s="12" t="s">
        <v>129</v>
      </c>
      <c r="E64" s="49">
        <v>60000</v>
      </c>
      <c r="F64" s="32">
        <f>E64*15/100</f>
        <v>9000</v>
      </c>
      <c r="G64" s="32">
        <f>E64*85/100</f>
        <v>51000</v>
      </c>
      <c r="H64" s="32"/>
      <c r="I64" s="32"/>
      <c r="J64" s="18" t="s">
        <v>487</v>
      </c>
      <c r="K64" s="13" t="s">
        <v>163</v>
      </c>
      <c r="L64" s="26">
        <v>2023</v>
      </c>
      <c r="M64" s="26">
        <v>2027</v>
      </c>
      <c r="N64" s="26" t="s">
        <v>493</v>
      </c>
      <c r="O64" s="11"/>
      <c r="P64" s="4"/>
    </row>
    <row r="65" spans="1:16" ht="31.5" customHeight="1">
      <c r="A65" s="7" t="s">
        <v>82</v>
      </c>
      <c r="B65" s="7" t="s">
        <v>84</v>
      </c>
      <c r="C65" s="4"/>
      <c r="D65" s="12"/>
      <c r="E65" s="49"/>
      <c r="F65" s="32"/>
      <c r="G65" s="32"/>
      <c r="H65" s="32"/>
      <c r="I65" s="32"/>
      <c r="J65" s="18"/>
      <c r="K65" s="13"/>
      <c r="L65" s="18"/>
      <c r="M65" s="18"/>
      <c r="N65" s="18"/>
      <c r="O65" s="11"/>
      <c r="P65" s="4"/>
    </row>
    <row r="66" spans="1:16" ht="78" customHeight="1">
      <c r="A66" s="7" t="s">
        <v>83</v>
      </c>
      <c r="B66" s="7" t="s">
        <v>175</v>
      </c>
      <c r="C66" s="42" t="s">
        <v>91</v>
      </c>
      <c r="D66" s="12" t="s">
        <v>191</v>
      </c>
      <c r="E66" s="48">
        <v>50000</v>
      </c>
      <c r="F66" s="32">
        <f>E66*50/100</f>
        <v>25000</v>
      </c>
      <c r="G66" s="32"/>
      <c r="H66" s="32"/>
      <c r="I66" s="32">
        <f>E66*50/100</f>
        <v>25000</v>
      </c>
      <c r="J66" s="40"/>
      <c r="K66" s="72" t="s">
        <v>221</v>
      </c>
      <c r="L66" s="40">
        <v>2022</v>
      </c>
      <c r="M66" s="40">
        <v>2025</v>
      </c>
      <c r="N66" s="40" t="s">
        <v>494</v>
      </c>
      <c r="O66" s="11"/>
      <c r="P66" s="4"/>
    </row>
    <row r="67" spans="1:16" ht="15.75">
      <c r="A67" s="181" t="s">
        <v>585</v>
      </c>
      <c r="B67" s="181"/>
      <c r="C67" s="181"/>
      <c r="D67" s="181"/>
      <c r="E67" s="181"/>
      <c r="F67" s="181"/>
      <c r="G67" s="181"/>
      <c r="H67" s="181"/>
      <c r="I67" s="181"/>
      <c r="J67" s="181"/>
      <c r="K67" s="181"/>
      <c r="L67" s="181"/>
      <c r="M67" s="181"/>
      <c r="N67" s="181"/>
      <c r="O67" s="181"/>
      <c r="P67" s="188"/>
    </row>
    <row r="68" spans="1:16" ht="18.75" customHeight="1">
      <c r="A68" s="179" t="s">
        <v>85</v>
      </c>
      <c r="B68" s="179" t="s">
        <v>90</v>
      </c>
      <c r="C68" s="16" t="s">
        <v>122</v>
      </c>
      <c r="D68" s="12" t="s">
        <v>191</v>
      </c>
      <c r="E68" s="48">
        <v>60000</v>
      </c>
      <c r="F68" s="32">
        <f>E68*100/100</f>
        <v>60000</v>
      </c>
      <c r="G68" s="32"/>
      <c r="H68" s="32"/>
      <c r="I68" s="32"/>
      <c r="J68" s="26"/>
      <c r="K68" s="34" t="s">
        <v>495</v>
      </c>
      <c r="L68" s="26">
        <v>2022</v>
      </c>
      <c r="M68" s="26">
        <v>2024</v>
      </c>
      <c r="N68" s="26" t="s">
        <v>484</v>
      </c>
      <c r="O68" s="11"/>
      <c r="P68" s="4"/>
    </row>
    <row r="69" spans="1:16" ht="18.75" customHeight="1">
      <c r="A69" s="173"/>
      <c r="B69" s="173"/>
      <c r="C69" s="16" t="s">
        <v>119</v>
      </c>
      <c r="D69" s="18" t="s">
        <v>137</v>
      </c>
      <c r="E69" s="48">
        <v>34200</v>
      </c>
      <c r="F69" s="32">
        <f>E69*15/100</f>
        <v>5130</v>
      </c>
      <c r="G69" s="32">
        <f>E69*85/100</f>
        <v>29070</v>
      </c>
      <c r="H69" s="32"/>
      <c r="I69" s="32"/>
      <c r="J69" s="26"/>
      <c r="K69" s="34" t="s">
        <v>164</v>
      </c>
      <c r="L69" s="18">
        <v>2022</v>
      </c>
      <c r="M69" s="18">
        <v>2024</v>
      </c>
      <c r="N69" s="26" t="s">
        <v>484</v>
      </c>
      <c r="O69" s="11"/>
      <c r="P69" s="4"/>
    </row>
    <row r="70" spans="1:16" ht="26.25" customHeight="1">
      <c r="A70" s="173"/>
      <c r="B70" s="173"/>
      <c r="C70" s="16" t="s">
        <v>122</v>
      </c>
      <c r="D70" s="18" t="s">
        <v>135</v>
      </c>
      <c r="E70" s="49">
        <v>71683</v>
      </c>
      <c r="F70" s="32">
        <v>67683</v>
      </c>
      <c r="G70" s="32">
        <v>4000</v>
      </c>
      <c r="H70" s="73"/>
      <c r="I70" s="73"/>
      <c r="J70" s="18"/>
      <c r="K70" s="13" t="s">
        <v>165</v>
      </c>
      <c r="L70" s="18">
        <v>2022</v>
      </c>
      <c r="M70" s="26">
        <v>2027</v>
      </c>
      <c r="N70" s="26" t="s">
        <v>484</v>
      </c>
      <c r="O70" s="11"/>
      <c r="P70" s="4"/>
    </row>
    <row r="71" spans="1:16" ht="33" customHeight="1">
      <c r="A71" s="7" t="s">
        <v>86</v>
      </c>
      <c r="B71" s="7" t="s">
        <v>92</v>
      </c>
      <c r="C71" s="18"/>
      <c r="D71" s="18"/>
      <c r="E71" s="49"/>
      <c r="F71" s="32"/>
      <c r="G71" s="32"/>
      <c r="H71" s="73"/>
      <c r="I71" s="73"/>
      <c r="J71" s="18"/>
      <c r="K71" s="18"/>
      <c r="L71" s="18"/>
      <c r="M71" s="18"/>
      <c r="N71" s="18"/>
      <c r="O71" s="11"/>
      <c r="P71" s="4"/>
    </row>
    <row r="72" spans="1:16" ht="30" customHeight="1">
      <c r="A72" s="7" t="s">
        <v>87</v>
      </c>
      <c r="B72" s="7" t="s">
        <v>93</v>
      </c>
      <c r="C72" s="18"/>
      <c r="D72" s="18"/>
      <c r="E72" s="49"/>
      <c r="F72" s="32"/>
      <c r="G72" s="32"/>
      <c r="H72" s="73"/>
      <c r="I72" s="73"/>
      <c r="J72" s="18"/>
      <c r="K72" s="18"/>
      <c r="L72" s="18"/>
      <c r="M72" s="18"/>
      <c r="N72" s="18"/>
      <c r="O72" s="11"/>
      <c r="P72" s="4"/>
    </row>
    <row r="73" spans="1:16" ht="33.75" customHeight="1">
      <c r="A73" s="7" t="s">
        <v>88</v>
      </c>
      <c r="B73" s="7" t="s">
        <v>228</v>
      </c>
      <c r="C73" s="4"/>
      <c r="D73" s="18"/>
      <c r="E73" s="49"/>
      <c r="F73" s="32"/>
      <c r="G73" s="32"/>
      <c r="H73" s="73"/>
      <c r="I73" s="73"/>
      <c r="J73" s="18"/>
      <c r="K73" s="13"/>
      <c r="L73" s="18"/>
      <c r="M73" s="18"/>
      <c r="N73" s="18"/>
      <c r="O73" s="11"/>
      <c r="P73" s="4"/>
    </row>
    <row r="74" spans="1:16" ht="30.75" customHeight="1">
      <c r="A74" s="7" t="s">
        <v>89</v>
      </c>
      <c r="B74" s="7" t="s">
        <v>94</v>
      </c>
      <c r="C74" s="16" t="s">
        <v>118</v>
      </c>
      <c r="D74" s="18" t="s">
        <v>136</v>
      </c>
      <c r="E74" s="48">
        <v>380000</v>
      </c>
      <c r="F74" s="32">
        <f>E74*15/100</f>
        <v>57000</v>
      </c>
      <c r="G74" s="32">
        <f>E74*85/100</f>
        <v>323000</v>
      </c>
      <c r="H74" s="32"/>
      <c r="I74" s="32"/>
      <c r="J74" s="37" t="s">
        <v>183</v>
      </c>
      <c r="K74" s="43" t="s">
        <v>166</v>
      </c>
      <c r="L74" s="26">
        <v>2022</v>
      </c>
      <c r="M74" s="26">
        <v>2024</v>
      </c>
      <c r="N74" s="26" t="s">
        <v>493</v>
      </c>
      <c r="O74" s="11"/>
      <c r="P74" s="4"/>
    </row>
    <row r="75" spans="1:16" ht="18.75">
      <c r="A75" s="190" t="s">
        <v>95</v>
      </c>
      <c r="B75" s="190"/>
      <c r="C75" s="190"/>
      <c r="D75" s="190"/>
      <c r="E75" s="190"/>
      <c r="F75" s="190"/>
      <c r="G75" s="190"/>
      <c r="H75" s="190"/>
      <c r="I75" s="190"/>
      <c r="J75" s="190"/>
      <c r="K75" s="190"/>
      <c r="L75" s="190"/>
      <c r="M75" s="190"/>
      <c r="N75" s="190"/>
      <c r="O75" s="190"/>
      <c r="P75" s="188"/>
    </row>
    <row r="76" spans="1:16" ht="15.75">
      <c r="A76" s="181" t="s">
        <v>96</v>
      </c>
      <c r="B76" s="181"/>
      <c r="C76" s="181"/>
      <c r="D76" s="181"/>
      <c r="E76" s="181"/>
      <c r="F76" s="181"/>
      <c r="G76" s="181"/>
      <c r="H76" s="181"/>
      <c r="I76" s="181"/>
      <c r="J76" s="181"/>
      <c r="K76" s="181"/>
      <c r="L76" s="181"/>
      <c r="M76" s="181"/>
      <c r="N76" s="181"/>
      <c r="O76" s="181"/>
      <c r="P76" s="188"/>
    </row>
    <row r="77" spans="1:16" ht="77.25" customHeight="1">
      <c r="A77" s="206" t="s">
        <v>98</v>
      </c>
      <c r="B77" s="206" t="s">
        <v>124</v>
      </c>
      <c r="C77" s="41" t="s">
        <v>210</v>
      </c>
      <c r="D77" s="40" t="s">
        <v>191</v>
      </c>
      <c r="E77" s="48">
        <v>50000</v>
      </c>
      <c r="F77" s="32">
        <f>E77*20/100</f>
        <v>10000</v>
      </c>
      <c r="G77" s="32">
        <f>E77*60/100</f>
        <v>30000</v>
      </c>
      <c r="H77" s="32"/>
      <c r="I77" s="32">
        <f>E77*20/100</f>
        <v>10000</v>
      </c>
      <c r="J77" s="32" t="s">
        <v>498</v>
      </c>
      <c r="K77" s="34" t="s">
        <v>497</v>
      </c>
      <c r="L77" s="18">
        <v>2022</v>
      </c>
      <c r="M77" s="18">
        <v>2027</v>
      </c>
      <c r="N77" s="26" t="s">
        <v>496</v>
      </c>
      <c r="O77" s="13"/>
      <c r="P77" s="4"/>
    </row>
    <row r="78" spans="1:16" ht="48" customHeight="1">
      <c r="A78" s="205"/>
      <c r="B78" s="205"/>
      <c r="C78" s="41" t="s">
        <v>988</v>
      </c>
      <c r="D78" s="40" t="s">
        <v>191</v>
      </c>
      <c r="E78" s="48">
        <v>50000</v>
      </c>
      <c r="F78" s="32">
        <v>50000</v>
      </c>
      <c r="G78" s="40"/>
      <c r="H78" s="40"/>
      <c r="I78" s="40"/>
      <c r="J78" s="40"/>
      <c r="K78" s="41" t="s">
        <v>766</v>
      </c>
      <c r="L78" s="41">
        <v>2022</v>
      </c>
      <c r="M78" s="41">
        <v>2027</v>
      </c>
      <c r="N78" s="40" t="s">
        <v>967</v>
      </c>
      <c r="O78" s="13"/>
      <c r="P78" s="4"/>
    </row>
    <row r="79" spans="1:16" ht="33" customHeight="1">
      <c r="A79" s="7" t="s">
        <v>99</v>
      </c>
      <c r="B79" s="7" t="s">
        <v>45</v>
      </c>
      <c r="C79" s="4" t="s">
        <v>142</v>
      </c>
      <c r="D79" s="18" t="s">
        <v>129</v>
      </c>
      <c r="E79" s="48">
        <v>50000</v>
      </c>
      <c r="F79" s="32">
        <f>E79*15/100</f>
        <v>7500</v>
      </c>
      <c r="G79" s="32">
        <f>E79*85/100</f>
        <v>42500</v>
      </c>
      <c r="H79" s="32" t="s">
        <v>152</v>
      </c>
      <c r="I79" s="32"/>
      <c r="J79" s="32" t="s">
        <v>436</v>
      </c>
      <c r="K79" s="34" t="s">
        <v>728</v>
      </c>
      <c r="L79" s="26">
        <v>2023</v>
      </c>
      <c r="M79" s="26">
        <v>2024</v>
      </c>
      <c r="N79" s="26" t="s">
        <v>555</v>
      </c>
      <c r="O79" s="13"/>
      <c r="P79" s="4"/>
    </row>
    <row r="80" spans="1:16" ht="48" customHeight="1">
      <c r="A80" s="7" t="s">
        <v>100</v>
      </c>
      <c r="B80" s="7" t="s">
        <v>645</v>
      </c>
      <c r="C80" s="18"/>
      <c r="D80" s="18"/>
      <c r="E80" s="51"/>
      <c r="F80" s="32"/>
      <c r="G80" s="32"/>
      <c r="H80" s="67"/>
      <c r="I80" s="32"/>
      <c r="J80" s="32"/>
      <c r="K80" s="13"/>
      <c r="L80" s="13"/>
      <c r="M80" s="13"/>
      <c r="N80" s="13"/>
      <c r="O80" s="13"/>
      <c r="P80" s="4"/>
    </row>
    <row r="81" spans="1:16" ht="32.25" customHeight="1">
      <c r="A81" s="7" t="s">
        <v>101</v>
      </c>
      <c r="B81" s="7" t="s">
        <v>229</v>
      </c>
      <c r="C81" s="4" t="s">
        <v>127</v>
      </c>
      <c r="D81" s="11" t="s">
        <v>191</v>
      </c>
      <c r="E81" s="48">
        <v>75000</v>
      </c>
      <c r="F81" s="32">
        <f>E81*50/100</f>
        <v>37500</v>
      </c>
      <c r="G81" s="32">
        <f>E81*50/100</f>
        <v>37500</v>
      </c>
      <c r="H81" s="32"/>
      <c r="I81" s="32"/>
      <c r="J81" s="32" t="s">
        <v>183</v>
      </c>
      <c r="K81" s="13" t="s">
        <v>156</v>
      </c>
      <c r="L81" s="18">
        <v>2022</v>
      </c>
      <c r="M81" s="18">
        <v>2024</v>
      </c>
      <c r="N81" s="18" t="s">
        <v>499</v>
      </c>
      <c r="O81" s="13"/>
      <c r="P81" s="4"/>
    </row>
    <row r="82" spans="1:16" ht="48" customHeight="1">
      <c r="A82" s="7" t="s">
        <v>102</v>
      </c>
      <c r="B82" s="7" t="s">
        <v>103</v>
      </c>
      <c r="C82" s="18"/>
      <c r="D82" s="18"/>
      <c r="E82" s="51"/>
      <c r="F82" s="32"/>
      <c r="G82" s="32"/>
      <c r="H82" s="67"/>
      <c r="I82" s="32"/>
      <c r="J82" s="32"/>
      <c r="K82" s="13"/>
      <c r="L82" s="13"/>
      <c r="M82" s="13"/>
      <c r="N82" s="13"/>
      <c r="O82" s="13"/>
      <c r="P82" s="4"/>
    </row>
    <row r="83" spans="1:16" ht="15.75">
      <c r="A83" s="181" t="s">
        <v>104</v>
      </c>
      <c r="B83" s="181"/>
      <c r="C83" s="181"/>
      <c r="D83" s="181"/>
      <c r="E83" s="181"/>
      <c r="F83" s="181"/>
      <c r="G83" s="181"/>
      <c r="H83" s="181"/>
      <c r="I83" s="181"/>
      <c r="J83" s="181"/>
      <c r="K83" s="181"/>
      <c r="L83" s="181"/>
      <c r="M83" s="181"/>
      <c r="N83" s="181"/>
      <c r="O83" s="181"/>
      <c r="P83" s="188"/>
    </row>
    <row r="84" spans="1:16" ht="78" customHeight="1">
      <c r="A84" s="7" t="s">
        <v>105</v>
      </c>
      <c r="B84" s="7" t="s">
        <v>46</v>
      </c>
      <c r="C84" s="16" t="s">
        <v>230</v>
      </c>
      <c r="D84" s="12" t="s">
        <v>191</v>
      </c>
      <c r="E84" s="48">
        <v>50000</v>
      </c>
      <c r="F84" s="32">
        <f>E84*50/100</f>
        <v>25000</v>
      </c>
      <c r="G84" s="32"/>
      <c r="H84" s="32"/>
      <c r="I84" s="32">
        <f>E84*50/100</f>
        <v>25000</v>
      </c>
      <c r="J84" s="26" t="s">
        <v>500</v>
      </c>
      <c r="K84" s="13" t="s">
        <v>930</v>
      </c>
      <c r="L84" s="18">
        <v>2022</v>
      </c>
      <c r="M84" s="18">
        <v>2027</v>
      </c>
      <c r="N84" s="26" t="s">
        <v>501</v>
      </c>
      <c r="O84" s="13"/>
      <c r="P84" s="4"/>
    </row>
    <row r="85" spans="1:16" ht="76.5" customHeight="1">
      <c r="A85" s="7" t="s">
        <v>106</v>
      </c>
      <c r="B85" s="7" t="s">
        <v>108</v>
      </c>
      <c r="C85" s="16" t="s">
        <v>134</v>
      </c>
      <c r="D85" s="12" t="s">
        <v>191</v>
      </c>
      <c r="E85" s="48">
        <v>60000</v>
      </c>
      <c r="F85" s="32">
        <f>E85*50/100</f>
        <v>30000</v>
      </c>
      <c r="G85" s="32"/>
      <c r="H85" s="32">
        <f>E85*50/100</f>
        <v>30000</v>
      </c>
      <c r="I85" s="32"/>
      <c r="J85" s="26"/>
      <c r="K85" s="34" t="s">
        <v>167</v>
      </c>
      <c r="L85" s="18">
        <v>2022</v>
      </c>
      <c r="M85" s="18">
        <v>2027</v>
      </c>
      <c r="N85" s="26" t="s">
        <v>496</v>
      </c>
      <c r="O85" s="13"/>
      <c r="P85" s="4"/>
    </row>
    <row r="86" spans="1:16" ht="62.25" customHeight="1">
      <c r="A86" s="7" t="s">
        <v>107</v>
      </c>
      <c r="B86" s="7" t="s">
        <v>231</v>
      </c>
      <c r="C86" s="16" t="s">
        <v>132</v>
      </c>
      <c r="D86" s="12" t="s">
        <v>191</v>
      </c>
      <c r="E86" s="48">
        <v>50000</v>
      </c>
      <c r="F86" s="32">
        <f>E86*10/100</f>
        <v>5000</v>
      </c>
      <c r="G86" s="32">
        <f>E86*90/100</f>
        <v>45000</v>
      </c>
      <c r="H86" s="32"/>
      <c r="I86" s="32"/>
      <c r="J86" s="26" t="s">
        <v>502</v>
      </c>
      <c r="K86" s="34" t="s">
        <v>503</v>
      </c>
      <c r="L86" s="18">
        <v>2022</v>
      </c>
      <c r="M86" s="18">
        <v>2024</v>
      </c>
      <c r="N86" s="26" t="s">
        <v>798</v>
      </c>
      <c r="O86" s="13"/>
      <c r="P86" s="4"/>
    </row>
    <row r="87" spans="1:16" ht="15.75">
      <c r="A87" s="181" t="s">
        <v>109</v>
      </c>
      <c r="B87" s="181"/>
      <c r="C87" s="181"/>
      <c r="D87" s="181"/>
      <c r="E87" s="181"/>
      <c r="F87" s="181"/>
      <c r="G87" s="181"/>
      <c r="H87" s="181"/>
      <c r="I87" s="181"/>
      <c r="J87" s="181"/>
      <c r="K87" s="181"/>
      <c r="L87" s="181"/>
      <c r="M87" s="181"/>
      <c r="N87" s="181"/>
      <c r="O87" s="181"/>
      <c r="P87" s="188"/>
    </row>
    <row r="88" spans="1:16" ht="175.5" customHeight="1">
      <c r="A88" s="211" t="s">
        <v>110</v>
      </c>
      <c r="B88" s="206" t="s">
        <v>146</v>
      </c>
      <c r="C88" s="13" t="s">
        <v>936</v>
      </c>
      <c r="D88" s="18" t="s">
        <v>662</v>
      </c>
      <c r="E88" s="51">
        <v>830543.4</v>
      </c>
      <c r="F88" s="73">
        <v>242241.4</v>
      </c>
      <c r="G88" s="73"/>
      <c r="H88" s="73">
        <v>588302</v>
      </c>
      <c r="I88" s="73"/>
      <c r="J88" s="18" t="s">
        <v>153</v>
      </c>
      <c r="K88" s="13" t="s">
        <v>1080</v>
      </c>
      <c r="L88" s="18">
        <v>2022</v>
      </c>
      <c r="M88" s="18">
        <v>2023</v>
      </c>
      <c r="N88" s="18" t="s">
        <v>504</v>
      </c>
      <c r="O88" s="102"/>
      <c r="P88" s="64"/>
    </row>
    <row r="89" spans="1:16" ht="33" customHeight="1">
      <c r="A89" s="173"/>
      <c r="B89" s="212"/>
      <c r="C89" s="16" t="s">
        <v>139</v>
      </c>
      <c r="D89" s="18" t="s">
        <v>136</v>
      </c>
      <c r="E89" s="51">
        <v>99601.02</v>
      </c>
      <c r="F89" s="73">
        <f>E89*15/100</f>
        <v>14940.153</v>
      </c>
      <c r="G89" s="73">
        <f>E89*85/100</f>
        <v>84660.86700000001</v>
      </c>
      <c r="H89" s="73"/>
      <c r="I89" s="73"/>
      <c r="J89" s="18"/>
      <c r="K89" s="13" t="s">
        <v>187</v>
      </c>
      <c r="L89" s="18">
        <v>2022</v>
      </c>
      <c r="M89" s="18">
        <v>2024</v>
      </c>
      <c r="N89" s="18" t="s">
        <v>504</v>
      </c>
      <c r="O89" s="18"/>
      <c r="P89" s="11"/>
    </row>
    <row r="90" spans="1:16" ht="31.5" customHeight="1">
      <c r="A90" s="173"/>
      <c r="B90" s="212"/>
      <c r="C90" s="16" t="s">
        <v>140</v>
      </c>
      <c r="D90" s="18" t="s">
        <v>136</v>
      </c>
      <c r="E90" s="51">
        <v>200000</v>
      </c>
      <c r="F90" s="73"/>
      <c r="G90" s="73"/>
      <c r="H90" s="73"/>
      <c r="I90" s="73"/>
      <c r="J90" s="18"/>
      <c r="K90" s="13" t="s">
        <v>168</v>
      </c>
      <c r="L90" s="18">
        <v>2022</v>
      </c>
      <c r="M90" s="18">
        <v>2024</v>
      </c>
      <c r="N90" s="18" t="s">
        <v>504</v>
      </c>
      <c r="O90" s="18"/>
      <c r="P90" s="11"/>
    </row>
    <row r="91" spans="1:16" ht="60.75" customHeight="1">
      <c r="A91" s="173"/>
      <c r="B91" s="212"/>
      <c r="C91" s="16" t="s">
        <v>568</v>
      </c>
      <c r="D91" s="18" t="s">
        <v>656</v>
      </c>
      <c r="E91" s="51">
        <v>132000</v>
      </c>
      <c r="F91" s="73">
        <f>E91*15/100</f>
        <v>19800</v>
      </c>
      <c r="G91" s="73">
        <f>E91*85/100</f>
        <v>112200</v>
      </c>
      <c r="H91" s="73"/>
      <c r="I91" s="73"/>
      <c r="J91" s="18"/>
      <c r="K91" s="13" t="s">
        <v>569</v>
      </c>
      <c r="L91" s="18">
        <v>2022</v>
      </c>
      <c r="M91" s="18">
        <v>2024</v>
      </c>
      <c r="N91" s="18" t="s">
        <v>504</v>
      </c>
      <c r="O91" s="18"/>
      <c r="P91" s="11"/>
    </row>
    <row r="92" spans="1:16" ht="61.5" customHeight="1">
      <c r="A92" s="173"/>
      <c r="B92" s="212"/>
      <c r="C92" s="16" t="s">
        <v>981</v>
      </c>
      <c r="D92" s="18" t="s">
        <v>191</v>
      </c>
      <c r="E92" s="51">
        <v>200000</v>
      </c>
      <c r="F92" s="73">
        <f>E92*15/100</f>
        <v>30000</v>
      </c>
      <c r="G92" s="73">
        <f>E92*85/100</f>
        <v>170000</v>
      </c>
      <c r="H92" s="73"/>
      <c r="I92" s="73"/>
      <c r="J92" s="18"/>
      <c r="K92" s="13" t="s">
        <v>966</v>
      </c>
      <c r="L92" s="18"/>
      <c r="M92" s="18"/>
      <c r="N92" s="18" t="s">
        <v>964</v>
      </c>
      <c r="O92" s="18"/>
      <c r="P92" s="11"/>
    </row>
    <row r="93" spans="1:16" ht="78.75" customHeight="1">
      <c r="A93" s="173"/>
      <c r="B93" s="212"/>
      <c r="C93" s="4" t="s">
        <v>218</v>
      </c>
      <c r="D93" s="18" t="s">
        <v>137</v>
      </c>
      <c r="E93" s="51">
        <v>400000</v>
      </c>
      <c r="F93" s="73"/>
      <c r="G93" s="73"/>
      <c r="H93" s="73"/>
      <c r="I93" s="73">
        <v>400000</v>
      </c>
      <c r="J93" s="18" t="s">
        <v>190</v>
      </c>
      <c r="K93" s="13" t="s">
        <v>169</v>
      </c>
      <c r="L93" s="18">
        <v>2021</v>
      </c>
      <c r="M93" s="18">
        <v>2023</v>
      </c>
      <c r="N93" s="18" t="s">
        <v>504</v>
      </c>
      <c r="O93" s="18"/>
      <c r="P93" s="11"/>
    </row>
    <row r="94" spans="1:16" ht="77.25" customHeight="1">
      <c r="A94" s="173"/>
      <c r="B94" s="212"/>
      <c r="C94" s="13" t="s">
        <v>965</v>
      </c>
      <c r="D94" s="11" t="s">
        <v>191</v>
      </c>
      <c r="E94" s="51">
        <v>230000</v>
      </c>
      <c r="F94" s="73">
        <f>E94*10/100</f>
        <v>23000</v>
      </c>
      <c r="G94" s="73">
        <f>E94*90/100</f>
        <v>207000</v>
      </c>
      <c r="H94" s="73"/>
      <c r="I94" s="73"/>
      <c r="J94" s="18" t="s">
        <v>505</v>
      </c>
      <c r="K94" s="13" t="s">
        <v>646</v>
      </c>
      <c r="L94" s="18">
        <v>2023</v>
      </c>
      <c r="M94" s="18">
        <v>2027</v>
      </c>
      <c r="N94" s="18" t="s">
        <v>506</v>
      </c>
      <c r="O94" s="18"/>
      <c r="P94" s="11"/>
    </row>
    <row r="95" spans="1:16" ht="47.25" customHeight="1">
      <c r="A95" s="216" t="s">
        <v>111</v>
      </c>
      <c r="B95" s="216" t="s">
        <v>507</v>
      </c>
      <c r="C95" s="140" t="s">
        <v>1027</v>
      </c>
      <c r="D95" s="141" t="s">
        <v>129</v>
      </c>
      <c r="E95" s="117">
        <v>400000</v>
      </c>
      <c r="F95" s="142">
        <v>400000</v>
      </c>
      <c r="G95" s="142"/>
      <c r="H95" s="142"/>
      <c r="I95" s="142"/>
      <c r="J95" s="141"/>
      <c r="K95" s="140" t="s">
        <v>1026</v>
      </c>
      <c r="L95" s="141">
        <v>2021</v>
      </c>
      <c r="M95" s="141">
        <v>2022</v>
      </c>
      <c r="N95" s="141" t="s">
        <v>509</v>
      </c>
      <c r="O95" s="11"/>
      <c r="P95" s="18"/>
    </row>
    <row r="96" spans="1:16" ht="47.25" customHeight="1">
      <c r="A96" s="217"/>
      <c r="B96" s="217"/>
      <c r="C96" s="119" t="s">
        <v>1030</v>
      </c>
      <c r="D96" s="120" t="s">
        <v>129</v>
      </c>
      <c r="E96" s="117">
        <v>1613265.17</v>
      </c>
      <c r="F96" s="118">
        <v>1613265.17</v>
      </c>
      <c r="G96" s="118"/>
      <c r="H96" s="118"/>
      <c r="I96" s="118"/>
      <c r="J96" s="120"/>
      <c r="K96" s="119" t="s">
        <v>1031</v>
      </c>
      <c r="L96" s="120">
        <v>2022</v>
      </c>
      <c r="M96" s="120">
        <v>2023</v>
      </c>
      <c r="N96" s="120" t="s">
        <v>509</v>
      </c>
      <c r="O96" s="11"/>
      <c r="P96" s="18"/>
    </row>
    <row r="97" spans="1:16" ht="47.25" customHeight="1">
      <c r="A97" s="217"/>
      <c r="B97" s="217"/>
      <c r="C97" s="119" t="s">
        <v>1028</v>
      </c>
      <c r="D97" s="120" t="s">
        <v>129</v>
      </c>
      <c r="E97" s="117">
        <v>800000</v>
      </c>
      <c r="F97" s="118">
        <f>E97*15/100</f>
        <v>120000</v>
      </c>
      <c r="G97" s="118">
        <f>E97*85/100</f>
        <v>680000</v>
      </c>
      <c r="H97" s="118"/>
      <c r="I97" s="118"/>
      <c r="J97" s="120" t="s">
        <v>508</v>
      </c>
      <c r="K97" s="119" t="s">
        <v>1024</v>
      </c>
      <c r="L97" s="120">
        <v>2023</v>
      </c>
      <c r="M97" s="120">
        <v>2024</v>
      </c>
      <c r="N97" s="120" t="s">
        <v>509</v>
      </c>
      <c r="O97" s="11"/>
      <c r="P97" s="18"/>
    </row>
    <row r="98" spans="1:16" ht="47.25" customHeight="1">
      <c r="A98" s="217"/>
      <c r="B98" s="217"/>
      <c r="C98" s="119" t="s">
        <v>1029</v>
      </c>
      <c r="D98" s="120" t="s">
        <v>129</v>
      </c>
      <c r="E98" s="117">
        <v>1000000</v>
      </c>
      <c r="F98" s="118">
        <f>E98*15/100</f>
        <v>150000</v>
      </c>
      <c r="G98" s="118">
        <f>E98*85/100</f>
        <v>850000</v>
      </c>
      <c r="H98" s="118"/>
      <c r="I98" s="118"/>
      <c r="J98" s="120" t="s">
        <v>508</v>
      </c>
      <c r="K98" s="119" t="s">
        <v>1025</v>
      </c>
      <c r="L98" s="120">
        <v>2024</v>
      </c>
      <c r="M98" s="120">
        <v>2026</v>
      </c>
      <c r="N98" s="120" t="s">
        <v>509</v>
      </c>
      <c r="O98" s="11"/>
      <c r="P98" s="18"/>
    </row>
    <row r="99" spans="1:16" ht="79.5" customHeight="1">
      <c r="A99" s="217"/>
      <c r="B99" s="217"/>
      <c r="C99" s="13" t="s">
        <v>924</v>
      </c>
      <c r="D99" s="18" t="s">
        <v>129</v>
      </c>
      <c r="E99" s="51">
        <v>272031</v>
      </c>
      <c r="F99" s="73" t="s">
        <v>925</v>
      </c>
      <c r="G99" s="73">
        <v>244827</v>
      </c>
      <c r="H99" s="73" t="s">
        <v>926</v>
      </c>
      <c r="I99" s="73"/>
      <c r="J99" s="18" t="s">
        <v>927</v>
      </c>
      <c r="K99" s="13" t="s">
        <v>995</v>
      </c>
      <c r="L99" s="18">
        <v>2019</v>
      </c>
      <c r="M99" s="18">
        <v>2022</v>
      </c>
      <c r="N99" s="18" t="s">
        <v>928</v>
      </c>
      <c r="O99" s="11"/>
      <c r="P99" s="18"/>
    </row>
    <row r="100" spans="1:16" ht="47.25" customHeight="1">
      <c r="A100" s="217"/>
      <c r="B100" s="217"/>
      <c r="C100" s="34" t="s">
        <v>562</v>
      </c>
      <c r="D100" s="26" t="s">
        <v>136</v>
      </c>
      <c r="E100" s="48">
        <v>854000</v>
      </c>
      <c r="F100" s="32">
        <f>E100*10/100</f>
        <v>85400</v>
      </c>
      <c r="G100" s="32">
        <f>E100*90/100</f>
        <v>768600</v>
      </c>
      <c r="H100" s="32"/>
      <c r="I100" s="32"/>
      <c r="J100" s="26" t="s">
        <v>510</v>
      </c>
      <c r="K100" s="36" t="s">
        <v>511</v>
      </c>
      <c r="L100" s="26">
        <v>2023</v>
      </c>
      <c r="M100" s="26">
        <v>2027</v>
      </c>
      <c r="N100" s="26" t="s">
        <v>512</v>
      </c>
      <c r="O100" s="11"/>
      <c r="P100" s="18"/>
    </row>
    <row r="101" spans="1:16" ht="47.25" customHeight="1">
      <c r="A101" s="217"/>
      <c r="B101" s="217"/>
      <c r="C101" s="34" t="s">
        <v>593</v>
      </c>
      <c r="D101" s="26" t="s">
        <v>136</v>
      </c>
      <c r="E101" s="48">
        <v>300000</v>
      </c>
      <c r="F101" s="32">
        <f>E101*15/100</f>
        <v>45000</v>
      </c>
      <c r="G101" s="32">
        <f>E101*85/100</f>
        <v>255000</v>
      </c>
      <c r="H101" s="32"/>
      <c r="I101" s="32"/>
      <c r="J101" s="26" t="s">
        <v>514</v>
      </c>
      <c r="K101" s="36" t="s">
        <v>594</v>
      </c>
      <c r="L101" s="26">
        <v>2023</v>
      </c>
      <c r="M101" s="26">
        <v>2027</v>
      </c>
      <c r="N101" s="26" t="s">
        <v>512</v>
      </c>
      <c r="O101" s="11"/>
      <c r="P101" s="18"/>
    </row>
    <row r="102" spans="1:16" ht="47.25" customHeight="1">
      <c r="A102" s="217"/>
      <c r="B102" s="217"/>
      <c r="C102" s="34" t="s">
        <v>513</v>
      </c>
      <c r="D102" s="26" t="s">
        <v>191</v>
      </c>
      <c r="E102" s="48">
        <v>50000</v>
      </c>
      <c r="F102" s="32">
        <f>E102*40/100</f>
        <v>20000</v>
      </c>
      <c r="G102" s="32">
        <f>E102*40/100</f>
        <v>20000</v>
      </c>
      <c r="H102" s="32">
        <f>E102*20/100</f>
        <v>10000</v>
      </c>
      <c r="I102" s="32"/>
      <c r="J102" s="26" t="s">
        <v>514</v>
      </c>
      <c r="K102" s="36" t="s">
        <v>515</v>
      </c>
      <c r="L102" s="26">
        <v>2022</v>
      </c>
      <c r="M102" s="26">
        <v>2027</v>
      </c>
      <c r="N102" s="18" t="s">
        <v>516</v>
      </c>
      <c r="O102" s="11"/>
      <c r="P102" s="18"/>
    </row>
    <row r="103" spans="1:16" ht="47.25" customHeight="1">
      <c r="A103" s="217"/>
      <c r="B103" s="217"/>
      <c r="C103" s="34" t="s">
        <v>517</v>
      </c>
      <c r="D103" s="26" t="s">
        <v>191</v>
      </c>
      <c r="E103" s="48">
        <v>170000</v>
      </c>
      <c r="F103" s="32">
        <f>E103*30/100</f>
        <v>51000</v>
      </c>
      <c r="G103" s="32"/>
      <c r="H103" s="32">
        <f>E103*70/100</f>
        <v>119000</v>
      </c>
      <c r="I103" s="32"/>
      <c r="J103" s="26" t="s">
        <v>514</v>
      </c>
      <c r="K103" s="36" t="s">
        <v>1006</v>
      </c>
      <c r="L103" s="26">
        <v>2022</v>
      </c>
      <c r="M103" s="26">
        <v>2027</v>
      </c>
      <c r="N103" s="18" t="s">
        <v>516</v>
      </c>
      <c r="O103" s="11"/>
      <c r="P103" s="18"/>
    </row>
    <row r="104" spans="1:16" ht="47.25" customHeight="1">
      <c r="A104" s="217"/>
      <c r="B104" s="217"/>
      <c r="C104" s="38" t="s">
        <v>1005</v>
      </c>
      <c r="D104" s="26" t="s">
        <v>1007</v>
      </c>
      <c r="E104" s="48">
        <v>50000</v>
      </c>
      <c r="F104" s="32">
        <v>50000</v>
      </c>
      <c r="G104" s="32"/>
      <c r="H104" s="32"/>
      <c r="I104" s="32"/>
      <c r="J104" s="26"/>
      <c r="K104" s="36" t="s">
        <v>1008</v>
      </c>
      <c r="L104" s="26">
        <v>2022</v>
      </c>
      <c r="M104" s="26">
        <v>2027</v>
      </c>
      <c r="N104" s="18" t="s">
        <v>520</v>
      </c>
      <c r="O104" s="11"/>
      <c r="P104" s="18"/>
    </row>
    <row r="105" spans="1:16" ht="47.25" customHeight="1">
      <c r="A105" s="217"/>
      <c r="B105" s="217"/>
      <c r="C105" s="34" t="s">
        <v>563</v>
      </c>
      <c r="D105" s="26" t="s">
        <v>191</v>
      </c>
      <c r="E105" s="48">
        <v>60000</v>
      </c>
      <c r="F105" s="32">
        <f>E105*20/100</f>
        <v>12000</v>
      </c>
      <c r="G105" s="32">
        <f>E105*40/100</f>
        <v>24000</v>
      </c>
      <c r="H105" s="32"/>
      <c r="I105" s="32">
        <f>E105*40/100</f>
        <v>24000</v>
      </c>
      <c r="J105" s="26" t="s">
        <v>518</v>
      </c>
      <c r="K105" s="34" t="s">
        <v>519</v>
      </c>
      <c r="L105" s="26">
        <v>2022</v>
      </c>
      <c r="M105" s="26">
        <v>2027</v>
      </c>
      <c r="N105" s="18" t="s">
        <v>516</v>
      </c>
      <c r="O105" s="11"/>
      <c r="P105" s="18"/>
    </row>
    <row r="106" spans="1:16" ht="32.25" customHeight="1">
      <c r="A106" s="206" t="s">
        <v>112</v>
      </c>
      <c r="B106" s="206" t="s">
        <v>145</v>
      </c>
      <c r="C106" s="4" t="s">
        <v>994</v>
      </c>
      <c r="D106" s="12" t="s">
        <v>191</v>
      </c>
      <c r="E106" s="48">
        <v>50000</v>
      </c>
      <c r="F106" s="32">
        <v>29000</v>
      </c>
      <c r="G106" s="32"/>
      <c r="H106" s="32"/>
      <c r="I106" s="32">
        <v>21000</v>
      </c>
      <c r="J106" s="37"/>
      <c r="K106" s="34" t="s">
        <v>170</v>
      </c>
      <c r="L106" s="26">
        <v>2022</v>
      </c>
      <c r="M106" s="26">
        <v>2027</v>
      </c>
      <c r="N106" s="26" t="s">
        <v>496</v>
      </c>
      <c r="O106" s="11"/>
      <c r="P106" s="18"/>
    </row>
    <row r="107" spans="1:16" ht="48" customHeight="1">
      <c r="A107" s="208"/>
      <c r="B107" s="208"/>
      <c r="C107" s="13" t="s">
        <v>125</v>
      </c>
      <c r="D107" s="18" t="s">
        <v>137</v>
      </c>
      <c r="E107" s="49">
        <v>350000</v>
      </c>
      <c r="F107" s="73">
        <v>297500</v>
      </c>
      <c r="G107" s="73">
        <v>52500</v>
      </c>
      <c r="H107" s="73"/>
      <c r="I107" s="73"/>
      <c r="J107" s="18" t="s">
        <v>447</v>
      </c>
      <c r="K107" s="13" t="s">
        <v>171</v>
      </c>
      <c r="L107" s="18">
        <v>2021</v>
      </c>
      <c r="M107" s="18">
        <v>2024</v>
      </c>
      <c r="N107" s="26" t="s">
        <v>520</v>
      </c>
      <c r="O107" s="11"/>
      <c r="P107" s="18"/>
    </row>
    <row r="108" spans="1:16" ht="48" customHeight="1">
      <c r="A108" s="179" t="s">
        <v>113</v>
      </c>
      <c r="B108" s="179" t="s">
        <v>48</v>
      </c>
      <c r="C108" s="34" t="s">
        <v>211</v>
      </c>
      <c r="D108" s="26" t="s">
        <v>191</v>
      </c>
      <c r="E108" s="48">
        <v>50000</v>
      </c>
      <c r="F108" s="32">
        <f>E108*20/100</f>
        <v>10000</v>
      </c>
      <c r="G108" s="32">
        <f>E108*70/100</f>
        <v>35000</v>
      </c>
      <c r="H108" s="32"/>
      <c r="I108" s="32">
        <f>E108*10/100</f>
        <v>5000</v>
      </c>
      <c r="J108" s="26" t="s">
        <v>521</v>
      </c>
      <c r="K108" s="34" t="s">
        <v>566</v>
      </c>
      <c r="L108" s="26">
        <v>2022</v>
      </c>
      <c r="M108" s="26">
        <v>2027</v>
      </c>
      <c r="N108" s="26" t="s">
        <v>522</v>
      </c>
      <c r="O108" s="11"/>
      <c r="P108" s="18"/>
    </row>
    <row r="109" spans="1:16" ht="30.75" customHeight="1">
      <c r="A109" s="173"/>
      <c r="B109" s="173"/>
      <c r="C109" s="13" t="s">
        <v>213</v>
      </c>
      <c r="D109" s="18" t="s">
        <v>191</v>
      </c>
      <c r="E109" s="49">
        <v>50000</v>
      </c>
      <c r="F109" s="32">
        <f>E109*50/100</f>
        <v>25000</v>
      </c>
      <c r="G109" s="32"/>
      <c r="H109" s="32"/>
      <c r="I109" s="32"/>
      <c r="J109" s="18"/>
      <c r="K109" s="13" t="s">
        <v>212</v>
      </c>
      <c r="L109" s="18">
        <v>2021</v>
      </c>
      <c r="M109" s="18">
        <v>2026</v>
      </c>
      <c r="N109" s="18" t="s">
        <v>522</v>
      </c>
      <c r="O109" s="11"/>
      <c r="P109" s="18"/>
    </row>
    <row r="110" spans="1:16" ht="61.5" customHeight="1">
      <c r="A110" s="173"/>
      <c r="B110" s="173"/>
      <c r="C110" s="13" t="s">
        <v>131</v>
      </c>
      <c r="D110" s="18" t="s">
        <v>129</v>
      </c>
      <c r="E110" s="49">
        <v>500000</v>
      </c>
      <c r="F110" s="32">
        <f>E110*15/100</f>
        <v>75000</v>
      </c>
      <c r="G110" s="32">
        <f>E110*85/100</f>
        <v>425000</v>
      </c>
      <c r="H110" s="32" t="s">
        <v>152</v>
      </c>
      <c r="I110" s="32" t="s">
        <v>152</v>
      </c>
      <c r="J110" s="18" t="s">
        <v>523</v>
      </c>
      <c r="K110" s="13" t="s">
        <v>222</v>
      </c>
      <c r="L110" s="18">
        <v>2024</v>
      </c>
      <c r="M110" s="26">
        <v>2026</v>
      </c>
      <c r="N110" s="18" t="s">
        <v>524</v>
      </c>
      <c r="O110" s="11"/>
      <c r="P110" s="18"/>
    </row>
    <row r="111" spans="1:16" ht="64.5" customHeight="1">
      <c r="A111" s="173"/>
      <c r="B111" s="173"/>
      <c r="C111" s="13" t="s">
        <v>141</v>
      </c>
      <c r="D111" s="18" t="s">
        <v>129</v>
      </c>
      <c r="E111" s="49">
        <v>250000</v>
      </c>
      <c r="F111" s="32">
        <v>25000</v>
      </c>
      <c r="G111" s="32">
        <v>225000</v>
      </c>
      <c r="H111" s="32"/>
      <c r="I111" s="32" t="s">
        <v>152</v>
      </c>
      <c r="J111" s="18" t="s">
        <v>185</v>
      </c>
      <c r="K111" s="13" t="s">
        <v>172</v>
      </c>
      <c r="L111" s="18">
        <v>2019</v>
      </c>
      <c r="M111" s="18">
        <v>2022</v>
      </c>
      <c r="N111" s="18" t="s">
        <v>525</v>
      </c>
      <c r="O111" s="11"/>
      <c r="P111" s="18"/>
    </row>
    <row r="112" spans="1:16" ht="46.5" customHeight="1">
      <c r="A112" s="179" t="s">
        <v>113</v>
      </c>
      <c r="B112" s="179" t="s">
        <v>49</v>
      </c>
      <c r="C112" s="13" t="s">
        <v>564</v>
      </c>
      <c r="D112" s="18" t="s">
        <v>136</v>
      </c>
      <c r="E112" s="49">
        <v>284574</v>
      </c>
      <c r="F112" s="32">
        <f>E112*10/100</f>
        <v>28457.4</v>
      </c>
      <c r="G112" s="32">
        <f>E112*90/100</f>
        <v>256116.6</v>
      </c>
      <c r="H112" s="32"/>
      <c r="I112" s="32"/>
      <c r="J112" s="18"/>
      <c r="K112" s="13" t="s">
        <v>188</v>
      </c>
      <c r="L112" s="18">
        <v>2021</v>
      </c>
      <c r="M112" s="18">
        <v>2024</v>
      </c>
      <c r="N112" s="18" t="s">
        <v>512</v>
      </c>
      <c r="O112" s="11"/>
      <c r="P112" s="18"/>
    </row>
    <row r="113" spans="1:16" ht="33" customHeight="1">
      <c r="A113" s="173"/>
      <c r="B113" s="173"/>
      <c r="C113" s="13" t="s">
        <v>526</v>
      </c>
      <c r="D113" s="18" t="s">
        <v>191</v>
      </c>
      <c r="E113" s="49">
        <v>60000</v>
      </c>
      <c r="F113" s="32">
        <f>E113*10/100</f>
        <v>6000</v>
      </c>
      <c r="G113" s="32">
        <f>E113*90/100</f>
        <v>54000</v>
      </c>
      <c r="H113" s="32"/>
      <c r="I113" s="32"/>
      <c r="J113" s="18"/>
      <c r="K113" s="13" t="s">
        <v>527</v>
      </c>
      <c r="L113" s="18">
        <v>2023</v>
      </c>
      <c r="M113" s="18">
        <v>2026</v>
      </c>
      <c r="N113" s="18" t="s">
        <v>528</v>
      </c>
      <c r="O113" s="11"/>
      <c r="P113" s="18"/>
    </row>
    <row r="114" spans="1:16" ht="46.5" customHeight="1">
      <c r="A114" s="173"/>
      <c r="B114" s="173"/>
      <c r="C114" s="13" t="s">
        <v>529</v>
      </c>
      <c r="D114" s="18" t="s">
        <v>191</v>
      </c>
      <c r="E114" s="49">
        <v>300000</v>
      </c>
      <c r="F114" s="32">
        <f>E114*15/100</f>
        <v>45000</v>
      </c>
      <c r="G114" s="32">
        <f>E114*85/100</f>
        <v>255000</v>
      </c>
      <c r="H114" s="32"/>
      <c r="I114" s="32"/>
      <c r="J114" s="18" t="s">
        <v>530</v>
      </c>
      <c r="K114" s="13" t="s">
        <v>532</v>
      </c>
      <c r="L114" s="18">
        <v>2022</v>
      </c>
      <c r="M114" s="18">
        <v>2027</v>
      </c>
      <c r="N114" s="18" t="s">
        <v>531</v>
      </c>
      <c r="O114" s="11"/>
      <c r="P114" s="18"/>
    </row>
    <row r="115" spans="1:16" ht="33" customHeight="1">
      <c r="A115" s="173"/>
      <c r="B115" s="173"/>
      <c r="C115" s="13" t="s">
        <v>533</v>
      </c>
      <c r="D115" s="18" t="s">
        <v>191</v>
      </c>
      <c r="E115" s="49">
        <v>50000</v>
      </c>
      <c r="F115" s="32">
        <f>E115*20/100</f>
        <v>10000</v>
      </c>
      <c r="G115" s="32"/>
      <c r="H115" s="32"/>
      <c r="I115" s="32">
        <f>E115*80/100</f>
        <v>40000</v>
      </c>
      <c r="J115" s="18" t="s">
        <v>500</v>
      </c>
      <c r="K115" s="7" t="s">
        <v>534</v>
      </c>
      <c r="L115" s="18">
        <v>2023</v>
      </c>
      <c r="M115" s="18">
        <v>2025</v>
      </c>
      <c r="N115" s="18" t="s">
        <v>528</v>
      </c>
      <c r="O115" s="11"/>
      <c r="P115" s="18"/>
    </row>
    <row r="116" spans="1:16" ht="76.5" customHeight="1">
      <c r="A116" s="173"/>
      <c r="B116" s="173"/>
      <c r="C116" s="34" t="s">
        <v>535</v>
      </c>
      <c r="D116" s="26" t="s">
        <v>191</v>
      </c>
      <c r="E116" s="48">
        <v>100000</v>
      </c>
      <c r="F116" s="32">
        <f>E116*15/100</f>
        <v>15000</v>
      </c>
      <c r="G116" s="32">
        <f>E116*85/100</f>
        <v>85000</v>
      </c>
      <c r="H116" s="32"/>
      <c r="I116" s="32"/>
      <c r="J116" s="26" t="s">
        <v>750</v>
      </c>
      <c r="K116" s="36" t="s">
        <v>567</v>
      </c>
      <c r="L116" s="26">
        <v>2022</v>
      </c>
      <c r="M116" s="26">
        <v>2027</v>
      </c>
      <c r="N116" s="26" t="s">
        <v>528</v>
      </c>
      <c r="O116" s="11"/>
      <c r="P116" s="18"/>
    </row>
    <row r="117" spans="1:16" ht="33.75" customHeight="1">
      <c r="A117" s="206" t="s">
        <v>114</v>
      </c>
      <c r="B117" s="206" t="s">
        <v>799</v>
      </c>
      <c r="C117" s="34" t="s">
        <v>536</v>
      </c>
      <c r="D117" s="26" t="s">
        <v>191</v>
      </c>
      <c r="E117" s="48">
        <v>70000</v>
      </c>
      <c r="F117" s="32">
        <f>E117*50/100</f>
        <v>35000</v>
      </c>
      <c r="G117" s="32">
        <f>E117*40/100</f>
        <v>28000</v>
      </c>
      <c r="H117" s="32"/>
      <c r="I117" s="32">
        <f>E117*10/100</f>
        <v>7000</v>
      </c>
      <c r="J117" s="26" t="s">
        <v>537</v>
      </c>
      <c r="K117" s="36" t="s">
        <v>538</v>
      </c>
      <c r="L117" s="26">
        <v>2023</v>
      </c>
      <c r="M117" s="26">
        <v>2025</v>
      </c>
      <c r="N117" s="26" t="s">
        <v>539</v>
      </c>
      <c r="O117" s="11"/>
      <c r="P117" s="18"/>
    </row>
    <row r="118" spans="1:16" ht="45" customHeight="1">
      <c r="A118" s="205"/>
      <c r="B118" s="205"/>
      <c r="C118" s="13" t="s">
        <v>920</v>
      </c>
      <c r="D118" s="18" t="s">
        <v>191</v>
      </c>
      <c r="E118" s="49">
        <v>60000</v>
      </c>
      <c r="F118" s="73">
        <v>54000</v>
      </c>
      <c r="G118" s="73">
        <v>4200</v>
      </c>
      <c r="H118" s="73"/>
      <c r="I118" s="73">
        <v>1800</v>
      </c>
      <c r="J118" s="18" t="s">
        <v>537</v>
      </c>
      <c r="K118" s="7" t="s">
        <v>921</v>
      </c>
      <c r="L118" s="18">
        <v>2023</v>
      </c>
      <c r="M118" s="18">
        <v>2027</v>
      </c>
      <c r="N118" s="18" t="s">
        <v>919</v>
      </c>
      <c r="O118" s="11"/>
      <c r="P118" s="18" t="s">
        <v>918</v>
      </c>
    </row>
    <row r="119" spans="1:18" ht="29.25" customHeight="1">
      <c r="A119" s="209" t="s">
        <v>182</v>
      </c>
      <c r="B119" s="209"/>
      <c r="C119" s="209"/>
      <c r="D119" s="210"/>
      <c r="E119" s="74">
        <f>SUM(E9:E118)</f>
        <v>22114920.59</v>
      </c>
      <c r="F119" s="74">
        <f>SUM(F9:F118)</f>
        <v>5921789.673</v>
      </c>
      <c r="G119" s="74">
        <f>SUM(G9:G118)</f>
        <v>12930381.917</v>
      </c>
      <c r="H119" s="74">
        <f>SUM(H9:H118)</f>
        <v>1282302</v>
      </c>
      <c r="I119" s="74">
        <f>SUM(I9:I118)</f>
        <v>762243</v>
      </c>
      <c r="J119" s="56"/>
      <c r="K119" s="2"/>
      <c r="L119" s="2"/>
      <c r="M119" s="2"/>
      <c r="N119" s="2"/>
      <c r="O119" s="2"/>
      <c r="P119" s="2"/>
      <c r="Q119" s="2"/>
      <c r="R119" s="2"/>
    </row>
    <row r="120" spans="2:18" ht="15.75">
      <c r="B120" s="213" t="s">
        <v>1126</v>
      </c>
      <c r="C120" s="214"/>
      <c r="D120" s="114"/>
      <c r="F120" s="53"/>
      <c r="G120" s="53"/>
      <c r="H120" s="54"/>
      <c r="I120" s="53"/>
      <c r="J120" s="55"/>
      <c r="P120" s="2"/>
      <c r="Q120" s="2"/>
      <c r="R120" s="2"/>
    </row>
    <row r="121" spans="2:18" ht="15">
      <c r="B121" s="213" t="s">
        <v>1127</v>
      </c>
      <c r="C121" s="214"/>
      <c r="D121" s="215"/>
      <c r="F121" s="2"/>
      <c r="G121" s="2"/>
      <c r="H121" s="2"/>
      <c r="I121" s="2"/>
      <c r="J121" s="2"/>
      <c r="P121" s="2"/>
      <c r="Q121" s="2"/>
      <c r="R121" s="2"/>
    </row>
    <row r="122" spans="2:18" ht="15">
      <c r="B122" s="85"/>
      <c r="P122" s="2"/>
      <c r="Q122" s="2"/>
      <c r="R122" s="2"/>
    </row>
    <row r="123" spans="2:18" ht="15">
      <c r="B123" s="85"/>
      <c r="E123" s="60"/>
      <c r="P123" s="2"/>
      <c r="Q123" s="2"/>
      <c r="R123" s="2"/>
    </row>
    <row r="124" spans="2:18" ht="15">
      <c r="B124" s="85"/>
      <c r="P124" s="2"/>
      <c r="Q124" s="2"/>
      <c r="R124" s="2"/>
    </row>
    <row r="125" spans="2:18" ht="15">
      <c r="B125" s="85"/>
      <c r="P125" s="2"/>
      <c r="Q125" s="2"/>
      <c r="R125" s="2"/>
    </row>
    <row r="126" spans="2:18" ht="15">
      <c r="B126" s="6"/>
      <c r="P126" s="2"/>
      <c r="Q126" s="2"/>
      <c r="R126" s="2"/>
    </row>
    <row r="127" spans="2:18" ht="15.75">
      <c r="B127" s="86"/>
      <c r="P127" s="2"/>
      <c r="Q127" s="2"/>
      <c r="R127" s="2"/>
    </row>
    <row r="128" spans="2:18" ht="31.5" customHeight="1">
      <c r="B128" s="86"/>
      <c r="P128" s="2"/>
      <c r="Q128" s="2"/>
      <c r="R128" s="2"/>
    </row>
    <row r="129" spans="2:18" ht="15">
      <c r="B129" s="5"/>
      <c r="P129" s="2"/>
      <c r="Q129" s="2"/>
      <c r="R129" s="2"/>
    </row>
    <row r="130" spans="2:18" ht="15">
      <c r="B130" s="5"/>
      <c r="P130" s="2"/>
      <c r="Q130" s="2"/>
      <c r="R130" s="2"/>
    </row>
    <row r="131" spans="2:18" ht="15">
      <c r="B131" s="5"/>
      <c r="P131" s="2"/>
      <c r="Q131" s="2"/>
      <c r="R131" s="2"/>
    </row>
    <row r="132" spans="2:18" ht="15">
      <c r="B132" s="5"/>
      <c r="P132" s="2"/>
      <c r="Q132" s="2"/>
      <c r="R132" s="2"/>
    </row>
    <row r="133" spans="2:18" ht="126" customHeight="1">
      <c r="B133" s="5"/>
      <c r="P133" s="2"/>
      <c r="Q133" s="2"/>
      <c r="R133" s="2"/>
    </row>
    <row r="134" spans="16:18" ht="15">
      <c r="P134" s="2"/>
      <c r="Q134" s="2"/>
      <c r="R134" s="2"/>
    </row>
    <row r="135" spans="16:18" ht="15">
      <c r="P135" s="2"/>
      <c r="Q135" s="2"/>
      <c r="R135" s="2"/>
    </row>
    <row r="136" spans="16:18" ht="15">
      <c r="P136" s="2"/>
      <c r="Q136" s="2"/>
      <c r="R136" s="2"/>
    </row>
    <row r="137" spans="16:18" ht="15">
      <c r="P137" s="2"/>
      <c r="Q137" s="2"/>
      <c r="R137" s="2"/>
    </row>
    <row r="138" spans="16:18" ht="15">
      <c r="P138" s="2"/>
      <c r="Q138" s="2"/>
      <c r="R138" s="2"/>
    </row>
    <row r="139" spans="16:18" ht="15">
      <c r="P139" s="2"/>
      <c r="Q139" s="2"/>
      <c r="R139" s="2"/>
    </row>
  </sheetData>
  <sheetProtection selectLockedCells="1" selectUnlockedCells="1"/>
  <mergeCells count="64">
    <mergeCell ref="B120:C120"/>
    <mergeCell ref="B121:D121"/>
    <mergeCell ref="A68:A70"/>
    <mergeCell ref="B68:B70"/>
    <mergeCell ref="A112:A116"/>
    <mergeCell ref="B112:B116"/>
    <mergeCell ref="A75:P75"/>
    <mergeCell ref="A76:P76"/>
    <mergeCell ref="B95:B105"/>
    <mergeCell ref="A95:A105"/>
    <mergeCell ref="A106:A107"/>
    <mergeCell ref="A119:D119"/>
    <mergeCell ref="A88:A94"/>
    <mergeCell ref="B88:B94"/>
    <mergeCell ref="A87:P87"/>
    <mergeCell ref="B108:B111"/>
    <mergeCell ref="B106:B107"/>
    <mergeCell ref="A117:A118"/>
    <mergeCell ref="B117:B118"/>
    <mergeCell ref="A67:P67"/>
    <mergeCell ref="A108:A111"/>
    <mergeCell ref="B10:B12"/>
    <mergeCell ref="A62:A64"/>
    <mergeCell ref="B62:B64"/>
    <mergeCell ref="A35:A37"/>
    <mergeCell ref="B35:B37"/>
    <mergeCell ref="A77:A78"/>
    <mergeCell ref="B77:B78"/>
    <mergeCell ref="A83:P83"/>
    <mergeCell ref="A52:P52"/>
    <mergeCell ref="A46:A49"/>
    <mergeCell ref="A24:A25"/>
    <mergeCell ref="F4:J4"/>
    <mergeCell ref="A8:P8"/>
    <mergeCell ref="B59:B60"/>
    <mergeCell ref="A58:P58"/>
    <mergeCell ref="A6:P6"/>
    <mergeCell ref="B24:B25"/>
    <mergeCell ref="A7:P7"/>
    <mergeCell ref="A41:P41"/>
    <mergeCell ref="L4:M4"/>
    <mergeCell ref="A45:P45"/>
    <mergeCell ref="B46:B49"/>
    <mergeCell ref="N4:N5"/>
    <mergeCell ref="A29:A31"/>
    <mergeCell ref="B13:B23"/>
    <mergeCell ref="A59:A60"/>
    <mergeCell ref="A1:P1"/>
    <mergeCell ref="A28:P28"/>
    <mergeCell ref="A4:A5"/>
    <mergeCell ref="A2:P2"/>
    <mergeCell ref="E4:E5"/>
    <mergeCell ref="B4:B5"/>
    <mergeCell ref="A42:P42"/>
    <mergeCell ref="A53:P53"/>
    <mergeCell ref="A32:P32"/>
    <mergeCell ref="A3:P3"/>
    <mergeCell ref="K4:K5"/>
    <mergeCell ref="O4:P4"/>
    <mergeCell ref="A13:A23"/>
    <mergeCell ref="B29:B31"/>
    <mergeCell ref="C4:C5"/>
    <mergeCell ref="D4:D5"/>
    <mergeCell ref="A10:A12"/>
  </mergeCells>
  <printOptions horizontalCentered="1"/>
  <pageMargins left="0.7" right="0.7" top="0.75" bottom="0.75" header="0.3" footer="0.3"/>
  <pageSetup firstPageNumber="0" useFirstPageNumber="1" fitToHeight="0" fitToWidth="1" horizontalDpi="300" verticalDpi="3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zoomScale="85" zoomScaleNormal="85" zoomScalePageLayoutView="0" workbookViewId="0" topLeftCell="E28">
      <selection activeCell="M20" sqref="M20"/>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5.7109375" style="1" customWidth="1"/>
    <col min="6" max="6" width="15.28125" style="1" customWidth="1"/>
    <col min="7" max="7" width="15.00390625" style="1" customWidth="1"/>
    <col min="8" max="8" width="17.00390625" style="1" customWidth="1"/>
    <col min="9" max="9" width="17.28125" style="1" customWidth="1"/>
    <col min="10" max="10" width="15.421875" style="1" customWidth="1"/>
    <col min="11" max="11" width="44.57421875" style="1" customWidth="1"/>
    <col min="12" max="13" width="11.140625" style="1" customWidth="1"/>
    <col min="14" max="14" width="25.57421875" style="1" customWidth="1"/>
    <col min="15" max="15" width="21.57421875" style="1" customWidth="1"/>
    <col min="16" max="16" width="23.00390625" style="1" customWidth="1"/>
    <col min="17" max="16384" width="9.140625" style="1" customWidth="1"/>
  </cols>
  <sheetData>
    <row r="1" spans="1:16" ht="15">
      <c r="A1" s="167"/>
      <c r="B1" s="180"/>
      <c r="C1" s="180"/>
      <c r="D1" s="180"/>
      <c r="E1" s="180"/>
      <c r="F1" s="180"/>
      <c r="G1" s="180"/>
      <c r="H1" s="180"/>
      <c r="I1" s="180"/>
      <c r="J1" s="180"/>
      <c r="K1" s="180"/>
      <c r="L1" s="180"/>
      <c r="M1" s="180"/>
      <c r="N1" s="180"/>
      <c r="O1" s="180"/>
      <c r="P1" s="180"/>
    </row>
    <row r="2" spans="1:16" ht="26.25" customHeight="1">
      <c r="A2" s="223" t="s">
        <v>582</v>
      </c>
      <c r="B2" s="224"/>
      <c r="C2" s="224"/>
      <c r="D2" s="224"/>
      <c r="E2" s="224"/>
      <c r="F2" s="224"/>
      <c r="G2" s="224"/>
      <c r="H2" s="224"/>
      <c r="I2" s="224"/>
      <c r="J2" s="224"/>
      <c r="K2" s="224"/>
      <c r="L2" s="224"/>
      <c r="M2" s="224"/>
      <c r="N2" s="224"/>
      <c r="O2" s="224"/>
      <c r="P2" s="225"/>
    </row>
    <row r="3" spans="1:16" ht="15">
      <c r="A3" s="229"/>
      <c r="B3" s="230"/>
      <c r="C3" s="230"/>
      <c r="D3" s="230"/>
      <c r="E3" s="230"/>
      <c r="F3" s="230"/>
      <c r="G3" s="230"/>
      <c r="H3" s="230"/>
      <c r="I3" s="230"/>
      <c r="J3" s="230"/>
      <c r="K3" s="230"/>
      <c r="L3" s="230"/>
      <c r="M3" s="230"/>
      <c r="N3" s="230"/>
      <c r="O3" s="230"/>
      <c r="P3" s="230"/>
    </row>
    <row r="4" spans="1:16" ht="33" customHeight="1">
      <c r="A4" s="221" t="s">
        <v>0</v>
      </c>
      <c r="B4" s="221" t="s">
        <v>181</v>
      </c>
      <c r="C4" s="226" t="s">
        <v>138</v>
      </c>
      <c r="D4" s="228" t="s">
        <v>654</v>
      </c>
      <c r="E4" s="221" t="s">
        <v>1</v>
      </c>
      <c r="F4" s="241" t="s">
        <v>177</v>
      </c>
      <c r="G4" s="243"/>
      <c r="H4" s="243"/>
      <c r="I4" s="243"/>
      <c r="J4" s="244"/>
      <c r="K4" s="221" t="s">
        <v>179</v>
      </c>
      <c r="L4" s="221" t="s">
        <v>180</v>
      </c>
      <c r="M4" s="222"/>
      <c r="N4" s="226"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32"/>
      <c r="O5" s="87" t="s">
        <v>20</v>
      </c>
      <c r="P5" s="87" t="s">
        <v>796</v>
      </c>
    </row>
    <row r="6" spans="1:16" ht="18.75">
      <c r="A6" s="233" t="s">
        <v>5</v>
      </c>
      <c r="B6" s="234"/>
      <c r="C6" s="234"/>
      <c r="D6" s="234"/>
      <c r="E6" s="234"/>
      <c r="F6" s="234"/>
      <c r="G6" s="234"/>
      <c r="H6" s="234"/>
      <c r="I6" s="234"/>
      <c r="J6" s="234"/>
      <c r="K6" s="234"/>
      <c r="L6" s="234"/>
      <c r="M6" s="234"/>
      <c r="N6" s="234"/>
      <c r="O6" s="234"/>
      <c r="P6" s="235"/>
    </row>
    <row r="7" spans="1:16" ht="18.75">
      <c r="A7" s="190" t="s">
        <v>176</v>
      </c>
      <c r="B7" s="190"/>
      <c r="C7" s="190"/>
      <c r="D7" s="190"/>
      <c r="E7" s="190"/>
      <c r="F7" s="190"/>
      <c r="G7" s="190"/>
      <c r="H7" s="190"/>
      <c r="I7" s="190"/>
      <c r="J7" s="190"/>
      <c r="K7" s="190"/>
      <c r="L7" s="190"/>
      <c r="M7" s="190"/>
      <c r="N7" s="190"/>
      <c r="O7" s="190"/>
      <c r="P7" s="188"/>
    </row>
    <row r="8" spans="1:16" ht="15.75">
      <c r="A8" s="187" t="s">
        <v>126</v>
      </c>
      <c r="B8" s="187"/>
      <c r="C8" s="187"/>
      <c r="D8" s="187"/>
      <c r="E8" s="187"/>
      <c r="F8" s="187"/>
      <c r="G8" s="187"/>
      <c r="H8" s="187"/>
      <c r="I8" s="187"/>
      <c r="J8" s="187"/>
      <c r="K8" s="187"/>
      <c r="L8" s="187"/>
      <c r="M8" s="187"/>
      <c r="N8" s="187"/>
      <c r="O8" s="187"/>
      <c r="P8" s="188"/>
    </row>
    <row r="9" spans="1:16" ht="30.75" customHeight="1">
      <c r="A9" s="10" t="s">
        <v>13</v>
      </c>
      <c r="B9" s="10" t="s">
        <v>57</v>
      </c>
      <c r="C9" s="72"/>
      <c r="D9" s="26"/>
      <c r="E9" s="48"/>
      <c r="F9" s="32"/>
      <c r="G9" s="32"/>
      <c r="H9" s="32"/>
      <c r="I9" s="32"/>
      <c r="J9" s="26"/>
      <c r="K9" s="36"/>
      <c r="L9" s="26"/>
      <c r="M9" s="26"/>
      <c r="N9" s="40"/>
      <c r="O9" s="11"/>
      <c r="P9" s="14"/>
    </row>
    <row r="10" spans="1:16" ht="45.75" customHeight="1">
      <c r="A10" s="10" t="s">
        <v>14</v>
      </c>
      <c r="B10" s="10" t="s">
        <v>58</v>
      </c>
      <c r="C10" s="36" t="s">
        <v>60</v>
      </c>
      <c r="D10" s="26" t="s">
        <v>191</v>
      </c>
      <c r="E10" s="48">
        <v>100000</v>
      </c>
      <c r="F10" s="32">
        <f>E10*15/100</f>
        <v>15000</v>
      </c>
      <c r="G10" s="32">
        <f>E10*85/100</f>
        <v>85000</v>
      </c>
      <c r="H10" s="32"/>
      <c r="I10" s="32"/>
      <c r="J10" s="26"/>
      <c r="K10" s="34" t="s">
        <v>540</v>
      </c>
      <c r="L10" s="26">
        <v>2022</v>
      </c>
      <c r="M10" s="26">
        <v>2025</v>
      </c>
      <c r="N10" s="40" t="s">
        <v>555</v>
      </c>
      <c r="O10" s="11"/>
      <c r="P10" s="14"/>
    </row>
    <row r="11" spans="1:16" ht="48.75" customHeight="1">
      <c r="A11" s="172" t="s">
        <v>43</v>
      </c>
      <c r="B11" s="172" t="s">
        <v>59</v>
      </c>
      <c r="C11" s="36" t="s">
        <v>985</v>
      </c>
      <c r="D11" s="26" t="s">
        <v>191</v>
      </c>
      <c r="E11" s="48">
        <v>54500</v>
      </c>
      <c r="F11" s="32">
        <v>54500</v>
      </c>
      <c r="G11" s="32"/>
      <c r="H11" s="32"/>
      <c r="I11" s="32"/>
      <c r="J11" s="26"/>
      <c r="K11" s="34" t="s">
        <v>570</v>
      </c>
      <c r="L11" s="18">
        <v>2022</v>
      </c>
      <c r="M11" s="26">
        <v>2026</v>
      </c>
      <c r="N11" s="40" t="s">
        <v>556</v>
      </c>
      <c r="O11" s="11"/>
      <c r="P11" s="14"/>
    </row>
    <row r="12" spans="1:16" ht="79.5" customHeight="1">
      <c r="A12" s="173"/>
      <c r="B12" s="173"/>
      <c r="C12" s="36" t="s">
        <v>217</v>
      </c>
      <c r="D12" s="26" t="s">
        <v>191</v>
      </c>
      <c r="E12" s="48">
        <v>50000</v>
      </c>
      <c r="F12" s="32">
        <v>50000</v>
      </c>
      <c r="G12" s="32"/>
      <c r="H12" s="32"/>
      <c r="I12" s="32"/>
      <c r="J12" s="26"/>
      <c r="K12" s="34" t="s">
        <v>571</v>
      </c>
      <c r="L12" s="26">
        <v>2022</v>
      </c>
      <c r="M12" s="18">
        <v>2026</v>
      </c>
      <c r="N12" s="40" t="s">
        <v>555</v>
      </c>
      <c r="O12" s="11"/>
      <c r="P12" s="14"/>
    </row>
    <row r="13" spans="1:16" ht="35.25" customHeight="1">
      <c r="A13" s="204" t="s">
        <v>44</v>
      </c>
      <c r="B13" s="237" t="s">
        <v>150</v>
      </c>
      <c r="C13" s="41" t="s">
        <v>541</v>
      </c>
      <c r="D13" s="26" t="s">
        <v>191</v>
      </c>
      <c r="E13" s="50">
        <v>50000</v>
      </c>
      <c r="F13" s="32">
        <f>E13*20/100</f>
        <v>10000</v>
      </c>
      <c r="G13" s="32">
        <f>E13*80/100</f>
        <v>40000</v>
      </c>
      <c r="H13" s="32"/>
      <c r="I13" s="32"/>
      <c r="J13" s="26"/>
      <c r="K13" s="34" t="s">
        <v>779</v>
      </c>
      <c r="L13" s="26">
        <v>2022</v>
      </c>
      <c r="M13" s="18">
        <v>2026</v>
      </c>
      <c r="N13" s="40" t="s">
        <v>557</v>
      </c>
      <c r="O13" s="11"/>
      <c r="P13" s="14"/>
    </row>
    <row r="14" spans="1:16" ht="48.75" customHeight="1">
      <c r="A14" s="236"/>
      <c r="B14" s="238"/>
      <c r="C14" s="116" t="s">
        <v>1100</v>
      </c>
      <c r="D14" s="120" t="s">
        <v>129</v>
      </c>
      <c r="E14" s="117">
        <v>380374</v>
      </c>
      <c r="F14" s="118">
        <v>380374</v>
      </c>
      <c r="G14" s="118"/>
      <c r="H14" s="118"/>
      <c r="I14" s="118"/>
      <c r="J14" s="120"/>
      <c r="K14" s="119" t="s">
        <v>1104</v>
      </c>
      <c r="L14" s="120">
        <v>2023</v>
      </c>
      <c r="M14" s="120">
        <v>2023</v>
      </c>
      <c r="N14" s="115" t="s">
        <v>1099</v>
      </c>
      <c r="O14" s="115"/>
      <c r="P14" s="124"/>
    </row>
    <row r="15" spans="1:16" ht="48.75" customHeight="1">
      <c r="A15" s="236"/>
      <c r="B15" s="238"/>
      <c r="C15" s="116" t="s">
        <v>1102</v>
      </c>
      <c r="D15" s="120" t="s">
        <v>136</v>
      </c>
      <c r="E15" s="117">
        <v>125800</v>
      </c>
      <c r="F15" s="118">
        <v>125800</v>
      </c>
      <c r="G15" s="118"/>
      <c r="H15" s="118"/>
      <c r="I15" s="118"/>
      <c r="J15" s="120"/>
      <c r="K15" s="119" t="s">
        <v>1103</v>
      </c>
      <c r="L15" s="120">
        <v>2023</v>
      </c>
      <c r="M15" s="120">
        <v>2023</v>
      </c>
      <c r="N15" s="115" t="s">
        <v>1101</v>
      </c>
      <c r="O15" s="115"/>
      <c r="P15" s="124"/>
    </row>
    <row r="16" spans="1:16" ht="48.75" customHeight="1">
      <c r="A16" s="236"/>
      <c r="B16" s="238"/>
      <c r="C16" s="13" t="s">
        <v>1141</v>
      </c>
      <c r="D16" s="18" t="s">
        <v>1139</v>
      </c>
      <c r="E16" s="51">
        <v>88000</v>
      </c>
      <c r="F16" s="73">
        <v>88000</v>
      </c>
      <c r="G16" s="73"/>
      <c r="H16" s="73"/>
      <c r="I16" s="73"/>
      <c r="J16" s="18"/>
      <c r="K16" s="13" t="s">
        <v>1142</v>
      </c>
      <c r="L16" s="18">
        <v>2023</v>
      </c>
      <c r="M16" s="18">
        <v>2023</v>
      </c>
      <c r="N16" s="18" t="s">
        <v>1140</v>
      </c>
      <c r="O16" s="64"/>
      <c r="P16" s="58"/>
    </row>
    <row r="17" spans="1:16" ht="47.25" customHeight="1">
      <c r="A17" s="205"/>
      <c r="B17" s="239"/>
      <c r="C17" s="137" t="s">
        <v>1107</v>
      </c>
      <c r="D17" s="138" t="s">
        <v>1105</v>
      </c>
      <c r="E17" s="117">
        <v>141328</v>
      </c>
      <c r="F17" s="139">
        <v>141328</v>
      </c>
      <c r="G17" s="139"/>
      <c r="H17" s="139"/>
      <c r="I17" s="139"/>
      <c r="J17" s="138"/>
      <c r="K17" s="137" t="s">
        <v>1108</v>
      </c>
      <c r="L17" s="138">
        <v>2023</v>
      </c>
      <c r="M17" s="138">
        <v>2023</v>
      </c>
      <c r="N17" s="138" t="s">
        <v>1106</v>
      </c>
      <c r="O17" s="115"/>
      <c r="P17" s="124"/>
    </row>
    <row r="18" spans="1:16" ht="15.75" customHeight="1">
      <c r="A18" s="218" t="s">
        <v>600</v>
      </c>
      <c r="B18" s="219"/>
      <c r="C18" s="219"/>
      <c r="D18" s="219"/>
      <c r="E18" s="219"/>
      <c r="F18" s="219"/>
      <c r="G18" s="219"/>
      <c r="H18" s="219"/>
      <c r="I18" s="219"/>
      <c r="J18" s="219"/>
      <c r="K18" s="219"/>
      <c r="L18" s="219"/>
      <c r="M18" s="219"/>
      <c r="N18" s="219"/>
      <c r="O18" s="219"/>
      <c r="P18" s="220"/>
    </row>
    <row r="19" spans="1:16" ht="93" customHeight="1">
      <c r="A19" s="204" t="s">
        <v>15</v>
      </c>
      <c r="B19" s="204" t="s">
        <v>61</v>
      </c>
      <c r="C19" s="36" t="s">
        <v>214</v>
      </c>
      <c r="D19" s="26" t="s">
        <v>191</v>
      </c>
      <c r="E19" s="48">
        <v>75000</v>
      </c>
      <c r="F19" s="32">
        <f>E19*50/100</f>
        <v>37500</v>
      </c>
      <c r="G19" s="32"/>
      <c r="H19" s="32">
        <f>E19*50/100</f>
        <v>37500</v>
      </c>
      <c r="I19" s="32"/>
      <c r="J19" s="26"/>
      <c r="K19" s="36" t="s">
        <v>173</v>
      </c>
      <c r="L19" s="18">
        <v>2022</v>
      </c>
      <c r="M19" s="18">
        <v>2027</v>
      </c>
      <c r="N19" s="40" t="s">
        <v>542</v>
      </c>
      <c r="O19" s="11"/>
      <c r="P19" s="4"/>
    </row>
    <row r="20" spans="1:16" ht="123.75" customHeight="1">
      <c r="A20" s="205"/>
      <c r="B20" s="205"/>
      <c r="C20" s="7" t="s">
        <v>1037</v>
      </c>
      <c r="D20" s="18" t="s">
        <v>129</v>
      </c>
      <c r="E20" s="51">
        <v>244000</v>
      </c>
      <c r="F20" s="73">
        <v>89108</v>
      </c>
      <c r="G20" s="73">
        <v>154892</v>
      </c>
      <c r="H20" s="73"/>
      <c r="I20" s="73"/>
      <c r="J20" s="18" t="s">
        <v>1038</v>
      </c>
      <c r="K20" s="7" t="s">
        <v>1039</v>
      </c>
      <c r="L20" s="18">
        <v>2023</v>
      </c>
      <c r="M20" s="18">
        <v>2026</v>
      </c>
      <c r="N20" s="11" t="s">
        <v>470</v>
      </c>
      <c r="O20" s="11"/>
      <c r="P20" s="4"/>
    </row>
    <row r="21" spans="1:16" ht="46.5" customHeight="1">
      <c r="A21" s="10" t="s">
        <v>16</v>
      </c>
      <c r="B21" s="10" t="s">
        <v>62</v>
      </c>
      <c r="C21" s="7" t="s">
        <v>215</v>
      </c>
      <c r="D21" s="26" t="s">
        <v>191</v>
      </c>
      <c r="E21" s="48">
        <v>50000</v>
      </c>
      <c r="F21" s="32">
        <f>E21*15/100</f>
        <v>7500</v>
      </c>
      <c r="G21" s="32">
        <f>E21*85/100</f>
        <v>42500</v>
      </c>
      <c r="H21" s="32"/>
      <c r="I21" s="32"/>
      <c r="J21" s="26" t="s">
        <v>183</v>
      </c>
      <c r="K21" s="36" t="s">
        <v>659</v>
      </c>
      <c r="L21" s="18">
        <v>2022</v>
      </c>
      <c r="M21" s="18">
        <v>2025</v>
      </c>
      <c r="N21" s="40" t="s">
        <v>542</v>
      </c>
      <c r="O21" s="11"/>
      <c r="P21" s="4"/>
    </row>
    <row r="22" spans="1:16" ht="45.75" customHeight="1">
      <c r="A22" s="10" t="s">
        <v>47</v>
      </c>
      <c r="B22" s="10" t="s">
        <v>63</v>
      </c>
      <c r="C22" s="36" t="s">
        <v>544</v>
      </c>
      <c r="D22" s="26" t="s">
        <v>129</v>
      </c>
      <c r="E22" s="48">
        <v>100000</v>
      </c>
      <c r="F22" s="32"/>
      <c r="G22" s="32"/>
      <c r="H22" s="32">
        <f>E22*100/100</f>
        <v>100000</v>
      </c>
      <c r="I22" s="32"/>
      <c r="J22" s="26"/>
      <c r="K22" s="36" t="s">
        <v>225</v>
      </c>
      <c r="L22" s="26">
        <v>2022</v>
      </c>
      <c r="M22" s="18">
        <v>2025</v>
      </c>
      <c r="N22" s="40" t="s">
        <v>543</v>
      </c>
      <c r="O22" s="11"/>
      <c r="P22" s="4"/>
    </row>
    <row r="23" spans="1:16" ht="18.75" customHeight="1">
      <c r="A23" s="190" t="s">
        <v>64</v>
      </c>
      <c r="B23" s="190"/>
      <c r="C23" s="190"/>
      <c r="D23" s="190"/>
      <c r="E23" s="190"/>
      <c r="F23" s="190"/>
      <c r="G23" s="190"/>
      <c r="H23" s="190"/>
      <c r="I23" s="190"/>
      <c r="J23" s="190"/>
      <c r="K23" s="190"/>
      <c r="L23" s="190"/>
      <c r="M23" s="190"/>
      <c r="N23" s="190"/>
      <c r="O23" s="190"/>
      <c r="P23" s="188"/>
    </row>
    <row r="24" spans="1:16" ht="15.75">
      <c r="A24" s="187" t="s">
        <v>97</v>
      </c>
      <c r="B24" s="187"/>
      <c r="C24" s="187"/>
      <c r="D24" s="187"/>
      <c r="E24" s="187"/>
      <c r="F24" s="187"/>
      <c r="G24" s="187"/>
      <c r="H24" s="187"/>
      <c r="I24" s="187"/>
      <c r="J24" s="187"/>
      <c r="K24" s="187"/>
      <c r="L24" s="187"/>
      <c r="M24" s="187"/>
      <c r="N24" s="187"/>
      <c r="O24" s="187"/>
      <c r="P24" s="189"/>
    </row>
    <row r="25" spans="1:16" ht="60.75" customHeight="1">
      <c r="A25" s="204" t="s">
        <v>65</v>
      </c>
      <c r="B25" s="206" t="s">
        <v>216</v>
      </c>
      <c r="C25" s="13" t="s">
        <v>147</v>
      </c>
      <c r="D25" s="18" t="s">
        <v>191</v>
      </c>
      <c r="E25" s="49">
        <v>50000</v>
      </c>
      <c r="F25" s="32">
        <f>E25*20/100</f>
        <v>10000</v>
      </c>
      <c r="G25" s="32">
        <f>E25*80/100</f>
        <v>40000</v>
      </c>
      <c r="H25" s="73"/>
      <c r="I25" s="73"/>
      <c r="J25" s="18"/>
      <c r="K25" s="7" t="s">
        <v>545</v>
      </c>
      <c r="L25" s="18">
        <v>2022</v>
      </c>
      <c r="M25" s="18">
        <v>2023</v>
      </c>
      <c r="N25" s="18" t="s">
        <v>546</v>
      </c>
      <c r="O25" s="11"/>
      <c r="P25" s="4"/>
    </row>
    <row r="26" spans="1:16" ht="63.75" customHeight="1">
      <c r="A26" s="205"/>
      <c r="B26" s="205"/>
      <c r="C26" s="7" t="s">
        <v>959</v>
      </c>
      <c r="D26" s="18" t="s">
        <v>191</v>
      </c>
      <c r="E26" s="49">
        <v>50000</v>
      </c>
      <c r="F26" s="73">
        <v>7500</v>
      </c>
      <c r="G26" s="73"/>
      <c r="H26" s="73">
        <v>42500</v>
      </c>
      <c r="I26" s="30"/>
      <c r="J26" s="11"/>
      <c r="K26" s="10" t="s">
        <v>957</v>
      </c>
      <c r="L26" s="11">
        <v>2023</v>
      </c>
      <c r="M26" s="11">
        <v>2027</v>
      </c>
      <c r="N26" s="11" t="s">
        <v>958</v>
      </c>
      <c r="O26" s="11"/>
      <c r="P26" s="4"/>
    </row>
    <row r="27" spans="1:16" ht="31.5" customHeight="1">
      <c r="A27" s="10" t="s">
        <v>66</v>
      </c>
      <c r="B27" s="7" t="s">
        <v>67</v>
      </c>
      <c r="C27" s="36" t="s">
        <v>547</v>
      </c>
      <c r="D27" s="26" t="s">
        <v>191</v>
      </c>
      <c r="E27" s="48">
        <v>85000</v>
      </c>
      <c r="F27" s="32">
        <v>85000</v>
      </c>
      <c r="G27" s="32"/>
      <c r="H27" s="65"/>
      <c r="I27" s="65"/>
      <c r="J27" s="40"/>
      <c r="K27" s="72" t="s">
        <v>548</v>
      </c>
      <c r="L27" s="40">
        <v>2023</v>
      </c>
      <c r="M27" s="40" t="s">
        <v>549</v>
      </c>
      <c r="N27" s="40" t="s">
        <v>550</v>
      </c>
      <c r="O27" s="11"/>
      <c r="P27" s="4"/>
    </row>
    <row r="28" spans="1:16" ht="15.75" customHeight="1">
      <c r="A28" s="187" t="s">
        <v>551</v>
      </c>
      <c r="B28" s="187"/>
      <c r="C28" s="187"/>
      <c r="D28" s="187"/>
      <c r="E28" s="187"/>
      <c r="F28" s="187"/>
      <c r="G28" s="187"/>
      <c r="H28" s="187"/>
      <c r="I28" s="187"/>
      <c r="J28" s="187"/>
      <c r="K28" s="187"/>
      <c r="L28" s="187"/>
      <c r="M28" s="187"/>
      <c r="N28" s="187"/>
      <c r="O28" s="187"/>
      <c r="P28" s="189"/>
    </row>
    <row r="29" spans="1:16" ht="48.75" customHeight="1">
      <c r="A29" s="10" t="s">
        <v>68</v>
      </c>
      <c r="B29" s="10" t="s">
        <v>71</v>
      </c>
      <c r="C29" s="72" t="s">
        <v>552</v>
      </c>
      <c r="D29" s="26" t="s">
        <v>191</v>
      </c>
      <c r="E29" s="48">
        <v>50000</v>
      </c>
      <c r="F29" s="32">
        <v>50000</v>
      </c>
      <c r="G29" s="32"/>
      <c r="H29" s="32"/>
      <c r="I29" s="32"/>
      <c r="J29" s="32"/>
      <c r="K29" s="36" t="s">
        <v>553</v>
      </c>
      <c r="L29" s="26">
        <v>2022</v>
      </c>
      <c r="M29" s="26">
        <v>2027</v>
      </c>
      <c r="N29" s="40" t="s">
        <v>554</v>
      </c>
      <c r="O29" s="11"/>
      <c r="P29" s="4"/>
    </row>
    <row r="30" spans="1:16" ht="48" customHeight="1">
      <c r="A30" s="17" t="s">
        <v>69</v>
      </c>
      <c r="B30" s="17" t="s">
        <v>72</v>
      </c>
      <c r="C30" s="34" t="s">
        <v>148</v>
      </c>
      <c r="D30" s="26" t="s">
        <v>191</v>
      </c>
      <c r="E30" s="48">
        <v>50000</v>
      </c>
      <c r="F30" s="32">
        <v>50000</v>
      </c>
      <c r="G30" s="32"/>
      <c r="H30" s="32"/>
      <c r="I30" s="32"/>
      <c r="J30" s="32"/>
      <c r="K30" s="36" t="s">
        <v>226</v>
      </c>
      <c r="L30" s="26">
        <v>2022</v>
      </c>
      <c r="M30" s="26">
        <v>2027</v>
      </c>
      <c r="N30" s="40" t="s">
        <v>555</v>
      </c>
      <c r="O30" s="11"/>
      <c r="P30" s="4"/>
    </row>
    <row r="31" spans="1:16" ht="33.75" customHeight="1">
      <c r="A31" s="10" t="s">
        <v>70</v>
      </c>
      <c r="B31" s="10" t="s">
        <v>73</v>
      </c>
      <c r="C31" s="13"/>
      <c r="D31" s="18"/>
      <c r="E31" s="49"/>
      <c r="F31" s="32"/>
      <c r="G31" s="32"/>
      <c r="H31" s="73"/>
      <c r="I31" s="73"/>
      <c r="J31" s="73"/>
      <c r="K31" s="7"/>
      <c r="L31" s="9"/>
      <c r="M31" s="9"/>
      <c r="N31" s="11"/>
      <c r="O31" s="11"/>
      <c r="P31" s="4"/>
    </row>
    <row r="32" spans="1:16" ht="33.75" customHeight="1">
      <c r="A32" s="10" t="s">
        <v>40</v>
      </c>
      <c r="B32" s="10" t="s">
        <v>74</v>
      </c>
      <c r="C32" s="7" t="s">
        <v>223</v>
      </c>
      <c r="D32" s="26" t="s">
        <v>191</v>
      </c>
      <c r="E32" s="48">
        <v>50000</v>
      </c>
      <c r="F32" s="32">
        <f>E32*20/100</f>
        <v>10000</v>
      </c>
      <c r="G32" s="32">
        <f>E32*80/100</f>
        <v>40000</v>
      </c>
      <c r="H32" s="32"/>
      <c r="I32" s="32"/>
      <c r="J32" s="32"/>
      <c r="K32" s="36" t="s">
        <v>224</v>
      </c>
      <c r="L32" s="26">
        <v>2022</v>
      </c>
      <c r="M32" s="26">
        <v>2027</v>
      </c>
      <c r="N32" s="40" t="s">
        <v>558</v>
      </c>
      <c r="O32" s="11"/>
      <c r="P32" s="4"/>
    </row>
    <row r="33" spans="1:18" ht="29.25" customHeight="1">
      <c r="A33" s="209" t="s">
        <v>182</v>
      </c>
      <c r="B33" s="240"/>
      <c r="C33" s="240"/>
      <c r="D33" s="240"/>
      <c r="E33" s="74">
        <f>SUM(E9:E32)</f>
        <v>1794002</v>
      </c>
      <c r="F33" s="74">
        <f>SUM(F9:F32)</f>
        <v>1211610</v>
      </c>
      <c r="G33" s="74">
        <f>SUM(G9:G32)</f>
        <v>402392</v>
      </c>
      <c r="H33" s="74">
        <f>SUM(H9:H32)</f>
        <v>180000</v>
      </c>
      <c r="I33" s="74">
        <f>SUM(I9:I32)</f>
        <v>0</v>
      </c>
      <c r="J33" s="55"/>
      <c r="K33" s="2"/>
      <c r="L33" s="2"/>
      <c r="M33" s="2"/>
      <c r="N33" s="2"/>
      <c r="O33" s="2"/>
      <c r="P33" s="2"/>
      <c r="Q33" s="2"/>
      <c r="R33" s="2"/>
    </row>
    <row r="34" spans="16:18" ht="15">
      <c r="P34" s="2"/>
      <c r="Q34" s="2"/>
      <c r="R34" s="2"/>
    </row>
    <row r="35" spans="6:18" ht="15">
      <c r="F35" s="60"/>
      <c r="P35" s="2"/>
      <c r="Q35" s="2"/>
      <c r="R35" s="2"/>
    </row>
    <row r="36" spans="6:18" ht="15">
      <c r="F36" s="60"/>
      <c r="P36" s="2"/>
      <c r="Q36" s="2"/>
      <c r="R36" s="2"/>
    </row>
    <row r="37" spans="16:18" ht="15">
      <c r="P37" s="2"/>
      <c r="Q37" s="2"/>
      <c r="R37" s="2"/>
    </row>
    <row r="38" spans="16:18" ht="15">
      <c r="P38" s="2"/>
      <c r="Q38" s="2"/>
      <c r="R38" s="2"/>
    </row>
    <row r="39" spans="16:18" ht="15">
      <c r="P39" s="2"/>
      <c r="Q39" s="2"/>
      <c r="R39" s="2"/>
    </row>
    <row r="40" spans="16:18" ht="15">
      <c r="P40" s="2"/>
      <c r="Q40" s="2"/>
      <c r="R40" s="2"/>
    </row>
    <row r="41" spans="16:18" ht="15">
      <c r="P41" s="2"/>
      <c r="Q41" s="2"/>
      <c r="R41" s="2"/>
    </row>
    <row r="42" spans="16:18" ht="15">
      <c r="P42" s="2"/>
      <c r="Q42" s="2"/>
      <c r="R42" s="2"/>
    </row>
    <row r="43" spans="16:18" ht="15">
      <c r="P43" s="2"/>
      <c r="Q43" s="2"/>
      <c r="R43" s="2"/>
    </row>
    <row r="44" spans="16:18" ht="15">
      <c r="P44" s="2"/>
      <c r="Q44" s="2"/>
      <c r="R44" s="2"/>
    </row>
    <row r="45" spans="16:18" ht="15">
      <c r="P45" s="2"/>
      <c r="Q45" s="2"/>
      <c r="R45" s="2"/>
    </row>
    <row r="46" spans="16:18" ht="15">
      <c r="P46" s="2"/>
      <c r="Q46" s="2"/>
      <c r="R46" s="2"/>
    </row>
    <row r="47" spans="16:18" ht="15">
      <c r="P47" s="2"/>
      <c r="Q47" s="2"/>
      <c r="R47" s="2"/>
    </row>
    <row r="48" spans="16:18" ht="15">
      <c r="P48" s="2"/>
      <c r="Q48" s="2"/>
      <c r="R48" s="2"/>
    </row>
    <row r="49" spans="16:18" ht="15">
      <c r="P49" s="2"/>
      <c r="Q49" s="2"/>
      <c r="R49" s="2"/>
    </row>
    <row r="50" spans="16:18" ht="15">
      <c r="P50" s="2"/>
      <c r="Q50" s="2"/>
      <c r="R50" s="2"/>
    </row>
    <row r="51" spans="16:18" ht="15">
      <c r="P51" s="2"/>
      <c r="Q51" s="2"/>
      <c r="R51" s="2"/>
    </row>
    <row r="52" spans="16:18" ht="15">
      <c r="P52" s="2"/>
      <c r="Q52" s="2"/>
      <c r="R52" s="2"/>
    </row>
    <row r="53" spans="16:18" ht="15">
      <c r="P53" s="2"/>
      <c r="Q53" s="2"/>
      <c r="R53" s="2"/>
    </row>
    <row r="54" spans="16:18" ht="15">
      <c r="P54" s="2"/>
      <c r="Q54" s="2"/>
      <c r="R54" s="2"/>
    </row>
    <row r="55" spans="16:18" ht="15">
      <c r="P55" s="2"/>
      <c r="Q55" s="2"/>
      <c r="R55" s="2"/>
    </row>
    <row r="56" spans="16:18" ht="15">
      <c r="P56" s="2"/>
      <c r="Q56" s="2"/>
      <c r="R56" s="2"/>
    </row>
    <row r="57" spans="16:18" ht="15">
      <c r="P57" s="2"/>
      <c r="Q57" s="2"/>
      <c r="R57" s="2"/>
    </row>
    <row r="58" spans="16:18" ht="15">
      <c r="P58" s="2"/>
      <c r="Q58" s="2"/>
      <c r="R58" s="2"/>
    </row>
    <row r="59" spans="16:18" ht="15">
      <c r="P59" s="2"/>
      <c r="Q59" s="2"/>
      <c r="R59" s="2"/>
    </row>
    <row r="60" spans="16:18" ht="15">
      <c r="P60" s="2"/>
      <c r="Q60" s="2"/>
      <c r="R60" s="2"/>
    </row>
  </sheetData>
  <sheetProtection/>
  <mergeCells count="29">
    <mergeCell ref="A13:A17"/>
    <mergeCell ref="B13:B17"/>
    <mergeCell ref="A33:D33"/>
    <mergeCell ref="A23:P23"/>
    <mergeCell ref="O4:P4"/>
    <mergeCell ref="F4:J4"/>
    <mergeCell ref="A24:P24"/>
    <mergeCell ref="B25:B26"/>
    <mergeCell ref="A7:P7"/>
    <mergeCell ref="A8:P8"/>
    <mergeCell ref="A1:P1"/>
    <mergeCell ref="A11:A12"/>
    <mergeCell ref="B11:B12"/>
    <mergeCell ref="A4:A5"/>
    <mergeCell ref="B4:B5"/>
    <mergeCell ref="E4:E5"/>
    <mergeCell ref="K4:K5"/>
    <mergeCell ref="N4:N5"/>
    <mergeCell ref="A6:P6"/>
    <mergeCell ref="A28:P28"/>
    <mergeCell ref="A18:P18"/>
    <mergeCell ref="L4:M4"/>
    <mergeCell ref="A2:P2"/>
    <mergeCell ref="C4:C5"/>
    <mergeCell ref="D4:D5"/>
    <mergeCell ref="A25:A26"/>
    <mergeCell ref="A3:P3"/>
    <mergeCell ref="B19:B20"/>
    <mergeCell ref="A19:A20"/>
  </mergeCells>
  <printOptions/>
  <pageMargins left="0.7" right="0.7" top="0.75" bottom="0.75" header="0.3" footer="0.3"/>
  <pageSetup fitToHeight="1" fitToWidth="1" horizontalDpi="600" verticalDpi="600" orientation="landscape" paperSize="8" scale="58" r:id="rId1"/>
</worksheet>
</file>

<file path=xl/worksheets/sheet4.xml><?xml version="1.0" encoding="utf-8"?>
<worksheet xmlns="http://schemas.openxmlformats.org/spreadsheetml/2006/main" xmlns:r="http://schemas.openxmlformats.org/officeDocument/2006/relationships">
  <sheetPr>
    <pageSetUpPr fitToPage="1"/>
  </sheetPr>
  <dimension ref="A1:P71"/>
  <sheetViews>
    <sheetView tabSelected="1" zoomScale="80" zoomScaleNormal="80" zoomScalePageLayoutView="0" workbookViewId="0" topLeftCell="A1">
      <selection activeCell="H30" sqref="H30"/>
    </sheetView>
  </sheetViews>
  <sheetFormatPr defaultColWidth="9.140625" defaultRowHeight="15"/>
  <cols>
    <col min="1" max="1" width="8.421875" style="1" customWidth="1"/>
    <col min="2" max="2" width="35.57421875" style="1" customWidth="1"/>
    <col min="3" max="3" width="43.140625" style="1" customWidth="1"/>
    <col min="4" max="5" width="16.7109375" style="1" customWidth="1"/>
    <col min="6" max="6" width="15.28125" style="1" customWidth="1"/>
    <col min="7" max="7" width="15.140625" style="1" customWidth="1"/>
    <col min="8" max="8" width="16.8515625" style="1" customWidth="1"/>
    <col min="9" max="9" width="17.28125" style="1" customWidth="1"/>
    <col min="10" max="10" width="15.421875" style="1" customWidth="1"/>
    <col min="11" max="11" width="44.57421875" style="1" customWidth="1"/>
    <col min="12" max="12" width="11.421875" style="1" customWidth="1"/>
    <col min="13" max="13" width="11.140625" style="1" customWidth="1"/>
    <col min="14" max="14" width="25.57421875" style="1" customWidth="1"/>
    <col min="15" max="15" width="21.57421875" style="1" customWidth="1"/>
    <col min="16" max="16" width="22.57421875" style="1" customWidth="1"/>
    <col min="17" max="16384" width="9.140625" style="1" customWidth="1"/>
  </cols>
  <sheetData>
    <row r="1" spans="1:16" ht="15">
      <c r="A1" s="272"/>
      <c r="B1" s="180"/>
      <c r="C1" s="180"/>
      <c r="D1" s="180"/>
      <c r="E1" s="180"/>
      <c r="F1" s="180"/>
      <c r="G1" s="180"/>
      <c r="H1" s="180"/>
      <c r="I1" s="180"/>
      <c r="J1" s="180"/>
      <c r="K1" s="180"/>
      <c r="L1" s="180"/>
      <c r="M1" s="180"/>
      <c r="N1" s="180"/>
      <c r="O1" s="180"/>
      <c r="P1" s="180"/>
    </row>
    <row r="2" spans="1:16" ht="22.5" customHeight="1">
      <c r="A2" s="273" t="s">
        <v>583</v>
      </c>
      <c r="B2" s="273"/>
      <c r="C2" s="273"/>
      <c r="D2" s="273"/>
      <c r="E2" s="273"/>
      <c r="F2" s="273"/>
      <c r="G2" s="273"/>
      <c r="H2" s="273"/>
      <c r="I2" s="273"/>
      <c r="J2" s="273"/>
      <c r="K2" s="273"/>
      <c r="L2" s="273"/>
      <c r="M2" s="273"/>
      <c r="N2" s="273"/>
      <c r="O2" s="274"/>
      <c r="P2" s="180"/>
    </row>
    <row r="3" spans="1:16" ht="15">
      <c r="A3" s="229"/>
      <c r="B3" s="230"/>
      <c r="C3" s="230"/>
      <c r="D3" s="230"/>
      <c r="E3" s="230"/>
      <c r="F3" s="230"/>
      <c r="G3" s="230"/>
      <c r="H3" s="230"/>
      <c r="I3" s="230"/>
      <c r="J3" s="230"/>
      <c r="K3" s="230"/>
      <c r="L3" s="230"/>
      <c r="M3" s="230"/>
      <c r="N3" s="230"/>
      <c r="O3" s="168"/>
      <c r="P3" s="168"/>
    </row>
    <row r="4" spans="1:16" ht="33" customHeight="1">
      <c r="A4" s="221" t="s">
        <v>0</v>
      </c>
      <c r="B4" s="221" t="s">
        <v>181</v>
      </c>
      <c r="C4" s="226" t="s">
        <v>138</v>
      </c>
      <c r="D4" s="228" t="s">
        <v>654</v>
      </c>
      <c r="E4" s="221" t="s">
        <v>1</v>
      </c>
      <c r="F4" s="241" t="s">
        <v>177</v>
      </c>
      <c r="G4" s="243"/>
      <c r="H4" s="243"/>
      <c r="I4" s="243"/>
      <c r="J4" s="244"/>
      <c r="K4" s="221" t="s">
        <v>179</v>
      </c>
      <c r="L4" s="221" t="s">
        <v>180</v>
      </c>
      <c r="M4" s="222"/>
      <c r="N4" s="259"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60"/>
      <c r="O5" s="87" t="s">
        <v>20</v>
      </c>
      <c r="P5" s="87" t="s">
        <v>796</v>
      </c>
    </row>
    <row r="6" spans="1:16" ht="18.75">
      <c r="A6" s="262" t="s">
        <v>296</v>
      </c>
      <c r="B6" s="263"/>
      <c r="C6" s="263"/>
      <c r="D6" s="263"/>
      <c r="E6" s="263"/>
      <c r="F6" s="263"/>
      <c r="G6" s="263"/>
      <c r="H6" s="263"/>
      <c r="I6" s="263"/>
      <c r="J6" s="263"/>
      <c r="K6" s="263"/>
      <c r="L6" s="263"/>
      <c r="M6" s="263"/>
      <c r="N6" s="263"/>
      <c r="O6" s="264"/>
      <c r="P6" s="265"/>
    </row>
    <row r="7" spans="1:16" ht="18.75">
      <c r="A7" s="266" t="s">
        <v>914</v>
      </c>
      <c r="B7" s="267"/>
      <c r="C7" s="267"/>
      <c r="D7" s="267"/>
      <c r="E7" s="267"/>
      <c r="F7" s="267"/>
      <c r="G7" s="267"/>
      <c r="H7" s="267"/>
      <c r="I7" s="267"/>
      <c r="J7" s="267"/>
      <c r="K7" s="267"/>
      <c r="L7" s="267"/>
      <c r="M7" s="267"/>
      <c r="N7" s="267"/>
      <c r="O7" s="268"/>
      <c r="P7" s="265"/>
    </row>
    <row r="8" spans="1:16" ht="15.75">
      <c r="A8" s="248" t="s">
        <v>297</v>
      </c>
      <c r="B8" s="249"/>
      <c r="C8" s="249"/>
      <c r="D8" s="249"/>
      <c r="E8" s="249"/>
      <c r="F8" s="249"/>
      <c r="G8" s="249"/>
      <c r="H8" s="249"/>
      <c r="I8" s="249"/>
      <c r="J8" s="249"/>
      <c r="K8" s="249"/>
      <c r="L8" s="249"/>
      <c r="M8" s="249"/>
      <c r="N8" s="249"/>
      <c r="O8" s="277"/>
      <c r="P8" s="278"/>
    </row>
    <row r="9" spans="1:16" ht="60">
      <c r="A9" s="269" t="s">
        <v>298</v>
      </c>
      <c r="B9" s="204" t="s">
        <v>299</v>
      </c>
      <c r="C9" s="4" t="s">
        <v>1143</v>
      </c>
      <c r="D9" s="11" t="s">
        <v>191</v>
      </c>
      <c r="E9" s="51">
        <v>300000</v>
      </c>
      <c r="F9" s="30">
        <v>60000</v>
      </c>
      <c r="G9" s="30"/>
      <c r="H9" s="30"/>
      <c r="I9" s="30"/>
      <c r="J9" s="11" t="s">
        <v>447</v>
      </c>
      <c r="K9" s="4" t="s">
        <v>1144</v>
      </c>
      <c r="L9" s="11">
        <v>2024</v>
      </c>
      <c r="M9" s="11">
        <v>2029</v>
      </c>
      <c r="N9" s="18" t="s">
        <v>619</v>
      </c>
      <c r="O9" s="24"/>
      <c r="P9" s="14"/>
    </row>
    <row r="10" spans="1:16" ht="45">
      <c r="A10" s="270"/>
      <c r="B10" s="271"/>
      <c r="C10" s="4" t="s">
        <v>1145</v>
      </c>
      <c r="D10" s="11" t="s">
        <v>191</v>
      </c>
      <c r="E10" s="51">
        <v>44283.58</v>
      </c>
      <c r="F10" s="30"/>
      <c r="G10" s="30"/>
      <c r="H10" s="30">
        <v>7685.58</v>
      </c>
      <c r="I10" s="30"/>
      <c r="J10" s="11" t="s">
        <v>1063</v>
      </c>
      <c r="K10" s="4" t="s">
        <v>1146</v>
      </c>
      <c r="L10" s="11">
        <v>2024</v>
      </c>
      <c r="M10" s="11">
        <v>2026</v>
      </c>
      <c r="N10" s="18" t="s">
        <v>619</v>
      </c>
      <c r="O10" s="24"/>
      <c r="P10" s="14"/>
    </row>
    <row r="11" spans="1:16" ht="63" customHeight="1">
      <c r="A11" s="10" t="s">
        <v>300</v>
      </c>
      <c r="B11" s="10" t="s">
        <v>301</v>
      </c>
      <c r="C11" s="4" t="s">
        <v>802</v>
      </c>
      <c r="D11" s="11" t="s">
        <v>129</v>
      </c>
      <c r="E11" s="49">
        <v>5000000</v>
      </c>
      <c r="F11" s="73">
        <f>E11*15/100</f>
        <v>750000</v>
      </c>
      <c r="G11" s="73">
        <f>E11*85/100</f>
        <v>4250000</v>
      </c>
      <c r="H11" s="73"/>
      <c r="I11" s="73"/>
      <c r="J11" s="18" t="s">
        <v>805</v>
      </c>
      <c r="K11" s="13" t="s">
        <v>803</v>
      </c>
      <c r="L11" s="26">
        <v>2022</v>
      </c>
      <c r="M11" s="26">
        <v>2027</v>
      </c>
      <c r="N11" s="11" t="s">
        <v>804</v>
      </c>
      <c r="O11" s="24"/>
      <c r="P11" s="14"/>
    </row>
    <row r="12" spans="1:16" ht="36" customHeight="1">
      <c r="A12" s="172" t="s">
        <v>302</v>
      </c>
      <c r="B12" s="172" t="s">
        <v>303</v>
      </c>
      <c r="C12" s="4" t="s">
        <v>304</v>
      </c>
      <c r="D12" s="11" t="s">
        <v>135</v>
      </c>
      <c r="E12" s="49">
        <v>20000</v>
      </c>
      <c r="F12" s="73">
        <v>20000</v>
      </c>
      <c r="G12" s="30"/>
      <c r="H12" s="30"/>
      <c r="I12" s="30"/>
      <c r="J12" s="11"/>
      <c r="K12" s="4" t="s">
        <v>305</v>
      </c>
      <c r="L12" s="40">
        <v>2022</v>
      </c>
      <c r="M12" s="40">
        <v>2026</v>
      </c>
      <c r="N12" s="26" t="s">
        <v>603</v>
      </c>
      <c r="O12" s="24"/>
      <c r="P12" s="14"/>
    </row>
    <row r="13" spans="1:16" ht="61.5" customHeight="1">
      <c r="A13" s="173"/>
      <c r="B13" s="173"/>
      <c r="C13" s="4" t="s">
        <v>306</v>
      </c>
      <c r="D13" s="11" t="s">
        <v>191</v>
      </c>
      <c r="E13" s="49">
        <v>50000</v>
      </c>
      <c r="F13" s="30">
        <f>E13*100/100</f>
        <v>50000</v>
      </c>
      <c r="G13" s="30"/>
      <c r="H13" s="30"/>
      <c r="I13" s="30"/>
      <c r="J13" s="11"/>
      <c r="K13" s="4" t="s">
        <v>604</v>
      </c>
      <c r="L13" s="40">
        <v>2023</v>
      </c>
      <c r="M13" s="40">
        <v>2027</v>
      </c>
      <c r="N13" s="26" t="s">
        <v>789</v>
      </c>
      <c r="O13" s="24"/>
      <c r="P13" s="14"/>
    </row>
    <row r="14" spans="1:16" ht="15.75" customHeight="1">
      <c r="A14" s="251" t="s">
        <v>307</v>
      </c>
      <c r="B14" s="219"/>
      <c r="C14" s="219"/>
      <c r="D14" s="219"/>
      <c r="E14" s="219"/>
      <c r="F14" s="219"/>
      <c r="G14" s="219"/>
      <c r="H14" s="219"/>
      <c r="I14" s="219"/>
      <c r="J14" s="219"/>
      <c r="K14" s="219"/>
      <c r="L14" s="219"/>
      <c r="M14" s="219"/>
      <c r="N14" s="219"/>
      <c r="O14" s="219"/>
      <c r="P14" s="220"/>
    </row>
    <row r="15" spans="1:16" s="21" customFormat="1" ht="33" customHeight="1">
      <c r="A15" s="172" t="s">
        <v>308</v>
      </c>
      <c r="B15" s="261" t="s">
        <v>309</v>
      </c>
      <c r="C15" s="4" t="s">
        <v>310</v>
      </c>
      <c r="D15" s="11" t="s">
        <v>662</v>
      </c>
      <c r="E15" s="49">
        <v>369947</v>
      </c>
      <c r="F15" s="73">
        <f>E15*15/100</f>
        <v>55492.05</v>
      </c>
      <c r="G15" s="73"/>
      <c r="H15" s="73"/>
      <c r="I15" s="73">
        <v>314454.95</v>
      </c>
      <c r="J15" s="18" t="s">
        <v>956</v>
      </c>
      <c r="K15" s="13" t="s">
        <v>377</v>
      </c>
      <c r="L15" s="18">
        <v>2023</v>
      </c>
      <c r="M15" s="18">
        <v>2024</v>
      </c>
      <c r="N15" s="18" t="s">
        <v>606</v>
      </c>
      <c r="O15" s="45"/>
      <c r="P15" s="47"/>
    </row>
    <row r="16" spans="1:16" s="21" customFormat="1" ht="63" customHeight="1">
      <c r="A16" s="173"/>
      <c r="B16" s="200"/>
      <c r="C16" s="4" t="s">
        <v>311</v>
      </c>
      <c r="D16" s="11" t="s">
        <v>191</v>
      </c>
      <c r="E16" s="49">
        <v>70000</v>
      </c>
      <c r="F16" s="73"/>
      <c r="G16" s="30">
        <f>E16*100/100</f>
        <v>70000</v>
      </c>
      <c r="H16" s="73"/>
      <c r="I16" s="73"/>
      <c r="J16" s="11"/>
      <c r="K16" s="4" t="s">
        <v>305</v>
      </c>
      <c r="L16" s="40">
        <v>2022</v>
      </c>
      <c r="M16" s="40">
        <v>2026</v>
      </c>
      <c r="N16" s="26" t="s">
        <v>789</v>
      </c>
      <c r="O16" s="45"/>
      <c r="P16" s="47"/>
    </row>
    <row r="17" spans="1:16" s="21" customFormat="1" ht="63.75" customHeight="1">
      <c r="A17" s="173"/>
      <c r="B17" s="200"/>
      <c r="C17" s="4" t="s">
        <v>312</v>
      </c>
      <c r="D17" s="11" t="s">
        <v>588</v>
      </c>
      <c r="E17" s="48">
        <v>50000</v>
      </c>
      <c r="F17" s="32">
        <f>E17*100/100</f>
        <v>50000</v>
      </c>
      <c r="G17" s="30"/>
      <c r="H17" s="73"/>
      <c r="I17" s="73"/>
      <c r="J17" s="11"/>
      <c r="K17" s="4" t="s">
        <v>607</v>
      </c>
      <c r="L17" s="40">
        <v>2022</v>
      </c>
      <c r="M17" s="40">
        <v>2027</v>
      </c>
      <c r="N17" s="26" t="s">
        <v>790</v>
      </c>
      <c r="O17" s="45"/>
      <c r="P17" s="47"/>
    </row>
    <row r="18" spans="1:16" s="21" customFormat="1" ht="63.75" customHeight="1">
      <c r="A18" s="173"/>
      <c r="B18" s="200"/>
      <c r="C18" s="4" t="s">
        <v>923</v>
      </c>
      <c r="D18" s="11" t="s">
        <v>191</v>
      </c>
      <c r="E18" s="49">
        <v>800000</v>
      </c>
      <c r="F18" s="73"/>
      <c r="G18" s="30">
        <v>480000</v>
      </c>
      <c r="H18" s="73"/>
      <c r="I18" s="73">
        <v>320000</v>
      </c>
      <c r="J18" s="11" t="s">
        <v>922</v>
      </c>
      <c r="K18" s="4" t="s">
        <v>990</v>
      </c>
      <c r="L18" s="11">
        <v>2022</v>
      </c>
      <c r="M18" s="11">
        <v>2027</v>
      </c>
      <c r="N18" s="18" t="s">
        <v>789</v>
      </c>
      <c r="O18" s="45"/>
      <c r="P18" s="47"/>
    </row>
    <row r="19" spans="1:16" s="21" customFormat="1" ht="31.5" customHeight="1">
      <c r="A19" s="173"/>
      <c r="B19" s="200"/>
      <c r="C19" s="4" t="s">
        <v>1002</v>
      </c>
      <c r="D19" s="11" t="s">
        <v>661</v>
      </c>
      <c r="E19" s="49">
        <v>350000</v>
      </c>
      <c r="F19" s="73">
        <v>42000</v>
      </c>
      <c r="G19" s="73"/>
      <c r="H19" s="73"/>
      <c r="I19" s="73">
        <v>308000</v>
      </c>
      <c r="J19" s="26" t="s">
        <v>605</v>
      </c>
      <c r="K19" s="4" t="s">
        <v>372</v>
      </c>
      <c r="L19" s="40">
        <v>2020</v>
      </c>
      <c r="M19" s="40">
        <v>2026</v>
      </c>
      <c r="N19" s="26" t="s">
        <v>606</v>
      </c>
      <c r="O19" s="45"/>
      <c r="P19" s="47"/>
    </row>
    <row r="20" spans="1:16" ht="76.5" customHeight="1">
      <c r="A20" s="10" t="s">
        <v>313</v>
      </c>
      <c r="B20" s="10" t="s">
        <v>314</v>
      </c>
      <c r="C20" s="10" t="s">
        <v>989</v>
      </c>
      <c r="D20" s="11" t="s">
        <v>191</v>
      </c>
      <c r="E20" s="49">
        <v>50000</v>
      </c>
      <c r="F20" s="30">
        <v>50000</v>
      </c>
      <c r="G20" s="73"/>
      <c r="H20" s="73"/>
      <c r="I20" s="73"/>
      <c r="J20" s="11"/>
      <c r="K20" s="10" t="s">
        <v>998</v>
      </c>
      <c r="L20" s="11">
        <v>2022</v>
      </c>
      <c r="M20" s="11">
        <v>2027</v>
      </c>
      <c r="N20" s="11" t="s">
        <v>997</v>
      </c>
      <c r="O20" s="57"/>
      <c r="P20" s="14"/>
    </row>
    <row r="21" spans="1:16" ht="18.75" customHeight="1">
      <c r="A21" s="245" t="s">
        <v>586</v>
      </c>
      <c r="B21" s="246"/>
      <c r="C21" s="246"/>
      <c r="D21" s="246"/>
      <c r="E21" s="246"/>
      <c r="F21" s="246"/>
      <c r="G21" s="246"/>
      <c r="H21" s="246"/>
      <c r="I21" s="246"/>
      <c r="J21" s="246"/>
      <c r="K21" s="246"/>
      <c r="L21" s="246"/>
      <c r="M21" s="246"/>
      <c r="N21" s="246"/>
      <c r="O21" s="246"/>
      <c r="P21" s="247"/>
    </row>
    <row r="22" spans="1:16" ht="15.75" customHeight="1">
      <c r="A22" s="248" t="s">
        <v>315</v>
      </c>
      <c r="B22" s="249"/>
      <c r="C22" s="249"/>
      <c r="D22" s="249"/>
      <c r="E22" s="249"/>
      <c r="F22" s="249"/>
      <c r="G22" s="249"/>
      <c r="H22" s="249"/>
      <c r="I22" s="249"/>
      <c r="J22" s="249"/>
      <c r="K22" s="249"/>
      <c r="L22" s="249"/>
      <c r="M22" s="249"/>
      <c r="N22" s="249"/>
      <c r="O22" s="249"/>
      <c r="P22" s="250"/>
    </row>
    <row r="23" spans="1:16" ht="36.75" customHeight="1">
      <c r="A23" s="22" t="s">
        <v>316</v>
      </c>
      <c r="B23" s="22" t="s">
        <v>317</v>
      </c>
      <c r="C23" s="23"/>
      <c r="D23" s="11"/>
      <c r="E23" s="49"/>
      <c r="F23" s="73"/>
      <c r="G23" s="73"/>
      <c r="H23" s="68"/>
      <c r="I23" s="68"/>
      <c r="J23" s="23"/>
      <c r="K23" s="23"/>
      <c r="L23" s="29"/>
      <c r="M23" s="29"/>
      <c r="N23" s="23"/>
      <c r="O23" s="46"/>
      <c r="P23" s="14"/>
    </row>
    <row r="24" spans="1:16" ht="63.75" customHeight="1">
      <c r="A24" s="22" t="s">
        <v>300</v>
      </c>
      <c r="B24" s="10" t="s">
        <v>610</v>
      </c>
      <c r="C24" s="10" t="s">
        <v>1079</v>
      </c>
      <c r="D24" s="11" t="s">
        <v>608</v>
      </c>
      <c r="E24" s="51">
        <v>60000</v>
      </c>
      <c r="F24" s="73">
        <v>12000</v>
      </c>
      <c r="G24" s="73">
        <v>48000</v>
      </c>
      <c r="H24" s="68"/>
      <c r="I24" s="68"/>
      <c r="J24" s="23" t="s">
        <v>1065</v>
      </c>
      <c r="K24" s="72" t="s">
        <v>1066</v>
      </c>
      <c r="L24" s="40">
        <v>2022</v>
      </c>
      <c r="M24" s="40">
        <v>2024</v>
      </c>
      <c r="N24" s="29" t="s">
        <v>609</v>
      </c>
      <c r="O24" s="46"/>
      <c r="P24" s="14"/>
    </row>
    <row r="25" spans="1:16" ht="15.75" customHeight="1">
      <c r="A25" s="251" t="s">
        <v>318</v>
      </c>
      <c r="B25" s="219"/>
      <c r="C25" s="219"/>
      <c r="D25" s="219"/>
      <c r="E25" s="219"/>
      <c r="F25" s="219"/>
      <c r="G25" s="219"/>
      <c r="H25" s="219"/>
      <c r="I25" s="219"/>
      <c r="J25" s="219"/>
      <c r="K25" s="219"/>
      <c r="L25" s="219"/>
      <c r="M25" s="219"/>
      <c r="N25" s="219"/>
      <c r="O25" s="219"/>
      <c r="P25" s="220"/>
    </row>
    <row r="26" spans="1:16" s="21" customFormat="1" ht="32.25" customHeight="1">
      <c r="A26" s="172" t="s">
        <v>319</v>
      </c>
      <c r="B26" s="172" t="s">
        <v>321</v>
      </c>
      <c r="C26" s="13" t="s">
        <v>322</v>
      </c>
      <c r="D26" s="11" t="s">
        <v>655</v>
      </c>
      <c r="E26" s="49">
        <v>42686</v>
      </c>
      <c r="F26" s="73"/>
      <c r="G26" s="73">
        <f>E26*90/100</f>
        <v>38417.4</v>
      </c>
      <c r="H26" s="73"/>
      <c r="I26" s="73">
        <v>4268.6</v>
      </c>
      <c r="J26" s="18" t="s">
        <v>729</v>
      </c>
      <c r="K26" s="13" t="s">
        <v>323</v>
      </c>
      <c r="L26" s="11">
        <v>2022</v>
      </c>
      <c r="M26" s="11">
        <v>2026</v>
      </c>
      <c r="N26" s="18" t="s">
        <v>970</v>
      </c>
      <c r="O26" s="45"/>
      <c r="P26" s="47"/>
    </row>
    <row r="27" spans="1:16" s="21" customFormat="1" ht="30.75" customHeight="1">
      <c r="A27" s="173"/>
      <c r="B27" s="255"/>
      <c r="C27" s="13" t="s">
        <v>324</v>
      </c>
      <c r="D27" s="11" t="s">
        <v>662</v>
      </c>
      <c r="E27" s="49">
        <v>142287.18</v>
      </c>
      <c r="F27" s="73">
        <f>E27*10/100</f>
        <v>14228.717999999999</v>
      </c>
      <c r="G27" s="73">
        <f>E27*90/100</f>
        <v>128058.462</v>
      </c>
      <c r="H27" s="73"/>
      <c r="I27" s="73"/>
      <c r="J27" s="18" t="s">
        <v>184</v>
      </c>
      <c r="K27" s="13" t="s">
        <v>669</v>
      </c>
      <c r="L27" s="26">
        <v>2023</v>
      </c>
      <c r="M27" s="26">
        <v>2026</v>
      </c>
      <c r="N27" s="26" t="s">
        <v>611</v>
      </c>
      <c r="O27" s="45"/>
      <c r="P27" s="47"/>
    </row>
    <row r="28" spans="1:16" s="21" customFormat="1" ht="77.25" customHeight="1">
      <c r="A28" s="173"/>
      <c r="B28" s="255"/>
      <c r="C28" s="4" t="s">
        <v>325</v>
      </c>
      <c r="D28" s="11" t="s">
        <v>191</v>
      </c>
      <c r="E28" s="49">
        <v>55000</v>
      </c>
      <c r="F28" s="73">
        <f>E28*10/100</f>
        <v>5500</v>
      </c>
      <c r="G28" s="73">
        <f>E28*90/100</f>
        <v>49500</v>
      </c>
      <c r="H28" s="73"/>
      <c r="I28" s="73"/>
      <c r="J28" s="11" t="s">
        <v>184</v>
      </c>
      <c r="K28" s="13" t="s">
        <v>373</v>
      </c>
      <c r="L28" s="26">
        <v>2023</v>
      </c>
      <c r="M28" s="26">
        <v>2027</v>
      </c>
      <c r="N28" s="26" t="s">
        <v>612</v>
      </c>
      <c r="O28" s="45"/>
      <c r="P28" s="47"/>
    </row>
    <row r="29" spans="1:16" s="21" customFormat="1" ht="33" customHeight="1">
      <c r="A29" s="173"/>
      <c r="B29" s="255"/>
      <c r="C29" s="4" t="s">
        <v>326</v>
      </c>
      <c r="D29" s="11" t="s">
        <v>135</v>
      </c>
      <c r="E29" s="49">
        <v>70000</v>
      </c>
      <c r="F29" s="73">
        <v>70000</v>
      </c>
      <c r="G29" s="73"/>
      <c r="H29" s="73"/>
      <c r="I29" s="73"/>
      <c r="J29" s="11"/>
      <c r="K29" s="4" t="s">
        <v>327</v>
      </c>
      <c r="L29" s="40">
        <v>2020</v>
      </c>
      <c r="M29" s="40">
        <v>2026</v>
      </c>
      <c r="N29" s="26" t="s">
        <v>611</v>
      </c>
      <c r="O29" s="45"/>
      <c r="P29" s="47"/>
    </row>
    <row r="30" spans="1:16" s="21" customFormat="1" ht="108" customHeight="1">
      <c r="A30" s="173"/>
      <c r="B30" s="255"/>
      <c r="C30" s="4" t="s">
        <v>328</v>
      </c>
      <c r="D30" s="11" t="s">
        <v>129</v>
      </c>
      <c r="E30" s="49">
        <v>50000</v>
      </c>
      <c r="F30" s="65">
        <f>E30*15/100</f>
        <v>7500</v>
      </c>
      <c r="G30" s="65">
        <f>E30*85/100</f>
        <v>42500</v>
      </c>
      <c r="H30" s="65"/>
      <c r="I30" s="65"/>
      <c r="J30" s="40" t="s">
        <v>730</v>
      </c>
      <c r="K30" s="41" t="s">
        <v>378</v>
      </c>
      <c r="L30" s="40">
        <v>2022</v>
      </c>
      <c r="M30" s="40">
        <v>2024</v>
      </c>
      <c r="N30" s="26" t="s">
        <v>613</v>
      </c>
      <c r="O30" s="45"/>
      <c r="P30" s="47"/>
    </row>
    <row r="31" spans="1:16" s="21" customFormat="1" ht="35.25" customHeight="1">
      <c r="A31" s="173"/>
      <c r="B31" s="255"/>
      <c r="C31" s="143" t="s">
        <v>1137</v>
      </c>
      <c r="D31" s="144" t="s">
        <v>129</v>
      </c>
      <c r="E31" s="145">
        <v>1136717.56</v>
      </c>
      <c r="F31" s="146">
        <v>216483.24800000002</v>
      </c>
      <c r="G31" s="146">
        <v>800000</v>
      </c>
      <c r="H31" s="146"/>
      <c r="I31" s="146">
        <v>120234.31</v>
      </c>
      <c r="J31" s="147" t="s">
        <v>1169</v>
      </c>
      <c r="K31" s="143" t="s">
        <v>1168</v>
      </c>
      <c r="L31" s="147">
        <v>2024</v>
      </c>
      <c r="M31" s="147">
        <v>2026</v>
      </c>
      <c r="N31" s="144" t="s">
        <v>1136</v>
      </c>
      <c r="O31" s="148"/>
      <c r="P31" s="149"/>
    </row>
    <row r="32" spans="1:16" s="21" customFormat="1" ht="34.5" customHeight="1">
      <c r="A32" s="173"/>
      <c r="B32" s="255"/>
      <c r="C32" s="4" t="s">
        <v>663</v>
      </c>
      <c r="D32" s="18" t="s">
        <v>135</v>
      </c>
      <c r="E32" s="49">
        <v>90000</v>
      </c>
      <c r="F32" s="73">
        <v>90000</v>
      </c>
      <c r="G32" s="73"/>
      <c r="H32" s="73"/>
      <c r="I32" s="73"/>
      <c r="J32" s="11"/>
      <c r="K32" s="4" t="s">
        <v>374</v>
      </c>
      <c r="L32" s="40">
        <v>2021</v>
      </c>
      <c r="M32" s="40">
        <v>2026</v>
      </c>
      <c r="N32" s="26" t="s">
        <v>611</v>
      </c>
      <c r="O32" s="45"/>
      <c r="P32" s="47"/>
    </row>
    <row r="33" spans="1:16" s="21" customFormat="1" ht="47.25" customHeight="1">
      <c r="A33" s="173"/>
      <c r="B33" s="255"/>
      <c r="C33" s="4" t="s">
        <v>664</v>
      </c>
      <c r="D33" s="18" t="s">
        <v>665</v>
      </c>
      <c r="E33" s="49">
        <v>60000</v>
      </c>
      <c r="F33" s="73">
        <v>60000</v>
      </c>
      <c r="G33" s="73"/>
      <c r="H33" s="73"/>
      <c r="I33" s="73"/>
      <c r="J33" s="11"/>
      <c r="K33" s="4" t="s">
        <v>375</v>
      </c>
      <c r="L33" s="40">
        <v>2020</v>
      </c>
      <c r="M33" s="40">
        <v>2026</v>
      </c>
      <c r="N33" s="26" t="s">
        <v>611</v>
      </c>
      <c r="O33" s="45"/>
      <c r="P33" s="47"/>
    </row>
    <row r="34" spans="1:16" s="21" customFormat="1" ht="46.5" customHeight="1">
      <c r="A34" s="173"/>
      <c r="B34" s="255"/>
      <c r="C34" s="41" t="s">
        <v>614</v>
      </c>
      <c r="D34" s="11" t="s">
        <v>191</v>
      </c>
      <c r="E34" s="49">
        <v>50000</v>
      </c>
      <c r="F34" s="65">
        <f>E34*50/100</f>
        <v>25000</v>
      </c>
      <c r="G34" s="65"/>
      <c r="H34" s="65"/>
      <c r="I34" s="65">
        <f>E34*50/100</f>
        <v>25000</v>
      </c>
      <c r="J34" s="40" t="s">
        <v>329</v>
      </c>
      <c r="K34" s="41" t="s">
        <v>330</v>
      </c>
      <c r="L34" s="40">
        <v>2022</v>
      </c>
      <c r="M34" s="40">
        <v>2027</v>
      </c>
      <c r="N34" s="26" t="s">
        <v>791</v>
      </c>
      <c r="O34" s="45"/>
      <c r="P34" s="47"/>
    </row>
    <row r="35" spans="1:16" s="21" customFormat="1" ht="63.75" customHeight="1">
      <c r="A35" s="172" t="s">
        <v>320</v>
      </c>
      <c r="B35" s="172" t="s">
        <v>331</v>
      </c>
      <c r="C35" s="4" t="s">
        <v>332</v>
      </c>
      <c r="D35" s="11" t="s">
        <v>191</v>
      </c>
      <c r="E35" s="49">
        <v>350000</v>
      </c>
      <c r="F35" s="73">
        <v>52500</v>
      </c>
      <c r="G35" s="73">
        <v>297500</v>
      </c>
      <c r="H35" s="73"/>
      <c r="I35" s="73"/>
      <c r="J35" s="11" t="s">
        <v>952</v>
      </c>
      <c r="K35" s="4" t="s">
        <v>953</v>
      </c>
      <c r="L35" s="11">
        <v>2022</v>
      </c>
      <c r="M35" s="11">
        <v>2026</v>
      </c>
      <c r="N35" s="18" t="s">
        <v>954</v>
      </c>
      <c r="O35" s="103"/>
      <c r="P35" s="47"/>
    </row>
    <row r="36" spans="1:16" s="21" customFormat="1" ht="48" customHeight="1">
      <c r="A36" s="173"/>
      <c r="B36" s="173"/>
      <c r="C36" s="16" t="s">
        <v>333</v>
      </c>
      <c r="D36" s="12" t="s">
        <v>129</v>
      </c>
      <c r="E36" s="49">
        <v>150000</v>
      </c>
      <c r="F36" s="73">
        <f>E36*10/100</f>
        <v>15000</v>
      </c>
      <c r="G36" s="73">
        <f>E36*90/100</f>
        <v>135000</v>
      </c>
      <c r="H36" s="30"/>
      <c r="I36" s="30" t="s">
        <v>152</v>
      </c>
      <c r="J36" s="11" t="s">
        <v>731</v>
      </c>
      <c r="K36" s="4" t="s">
        <v>334</v>
      </c>
      <c r="L36" s="40">
        <v>2023</v>
      </c>
      <c r="M36" s="40">
        <v>2026</v>
      </c>
      <c r="N36" s="26" t="s">
        <v>615</v>
      </c>
      <c r="O36" s="24"/>
      <c r="P36" s="47"/>
    </row>
    <row r="37" spans="1:16" ht="18" customHeight="1">
      <c r="A37" s="256" t="s">
        <v>792</v>
      </c>
      <c r="B37" s="257"/>
      <c r="C37" s="257"/>
      <c r="D37" s="257"/>
      <c r="E37" s="257"/>
      <c r="F37" s="257"/>
      <c r="G37" s="257"/>
      <c r="H37" s="257"/>
      <c r="I37" s="257"/>
      <c r="J37" s="257"/>
      <c r="K37" s="257"/>
      <c r="L37" s="257"/>
      <c r="M37" s="257"/>
      <c r="N37" s="257"/>
      <c r="O37" s="257"/>
      <c r="P37" s="258"/>
    </row>
    <row r="38" spans="1:16" ht="16.5" customHeight="1">
      <c r="A38" s="172" t="s">
        <v>793</v>
      </c>
      <c r="B38" s="172" t="s">
        <v>266</v>
      </c>
      <c r="C38" s="72" t="s">
        <v>694</v>
      </c>
      <c r="D38" s="11" t="s">
        <v>191</v>
      </c>
      <c r="E38" s="49">
        <v>50000</v>
      </c>
      <c r="F38" s="61">
        <f>E38*100/100</f>
        <v>50000</v>
      </c>
      <c r="G38" s="32"/>
      <c r="H38" s="32"/>
      <c r="I38" s="32"/>
      <c r="J38" s="71"/>
      <c r="K38" s="41" t="s">
        <v>267</v>
      </c>
      <c r="L38" s="71">
        <v>2022</v>
      </c>
      <c r="M38" s="71">
        <v>2026</v>
      </c>
      <c r="N38" s="26" t="s">
        <v>695</v>
      </c>
      <c r="O38" s="13"/>
      <c r="P38" s="4"/>
    </row>
    <row r="39" spans="1:16" ht="33" customHeight="1">
      <c r="A39" s="173"/>
      <c r="B39" s="173"/>
      <c r="C39" s="10" t="s">
        <v>268</v>
      </c>
      <c r="D39" s="11" t="s">
        <v>191</v>
      </c>
      <c r="E39" s="49">
        <v>150000</v>
      </c>
      <c r="F39" s="61">
        <f>E39*20/100</f>
        <v>30000</v>
      </c>
      <c r="G39" s="61">
        <f>E39*80/100</f>
        <v>120000</v>
      </c>
      <c r="H39" s="32"/>
      <c r="I39" s="32"/>
      <c r="J39" s="71" t="s">
        <v>184</v>
      </c>
      <c r="K39" s="41" t="s">
        <v>696</v>
      </c>
      <c r="L39" s="71">
        <v>2023</v>
      </c>
      <c r="M39" s="71">
        <v>2027</v>
      </c>
      <c r="N39" s="26" t="s">
        <v>695</v>
      </c>
      <c r="O39" s="13"/>
      <c r="P39" s="4"/>
    </row>
    <row r="40" spans="1:16" ht="63" customHeight="1">
      <c r="A40" s="10" t="s">
        <v>794</v>
      </c>
      <c r="B40" s="10" t="s">
        <v>269</v>
      </c>
      <c r="C40" s="7"/>
      <c r="D40" s="19"/>
      <c r="E40" s="49"/>
      <c r="F40" s="73"/>
      <c r="G40" s="73"/>
      <c r="H40" s="73"/>
      <c r="I40" s="73"/>
      <c r="J40" s="20"/>
      <c r="K40" s="20"/>
      <c r="L40" s="27"/>
      <c r="M40" s="27"/>
      <c r="N40" s="13"/>
      <c r="O40" s="13"/>
      <c r="P40" s="4"/>
    </row>
    <row r="41" spans="1:16" ht="18.75" customHeight="1">
      <c r="A41" s="245" t="s">
        <v>335</v>
      </c>
      <c r="B41" s="246"/>
      <c r="C41" s="246"/>
      <c r="D41" s="246"/>
      <c r="E41" s="246"/>
      <c r="F41" s="246"/>
      <c r="G41" s="246"/>
      <c r="H41" s="246"/>
      <c r="I41" s="246"/>
      <c r="J41" s="246"/>
      <c r="K41" s="246"/>
      <c r="L41" s="246"/>
      <c r="M41" s="246"/>
      <c r="N41" s="246"/>
      <c r="O41" s="246"/>
      <c r="P41" s="247"/>
    </row>
    <row r="42" spans="1:16" ht="15.75" customHeight="1">
      <c r="A42" s="248" t="s">
        <v>336</v>
      </c>
      <c r="B42" s="249"/>
      <c r="C42" s="249"/>
      <c r="D42" s="249"/>
      <c r="E42" s="249"/>
      <c r="F42" s="249"/>
      <c r="G42" s="249"/>
      <c r="H42" s="249"/>
      <c r="I42" s="249"/>
      <c r="J42" s="249"/>
      <c r="K42" s="249"/>
      <c r="L42" s="249"/>
      <c r="M42" s="249"/>
      <c r="N42" s="249"/>
      <c r="O42" s="249"/>
      <c r="P42" s="250"/>
    </row>
    <row r="43" spans="1:16" s="21" customFormat="1" ht="48" customHeight="1">
      <c r="A43" s="10" t="s">
        <v>337</v>
      </c>
      <c r="B43" s="10" t="s">
        <v>338</v>
      </c>
      <c r="C43" s="4" t="s">
        <v>339</v>
      </c>
      <c r="D43" s="11" t="s">
        <v>191</v>
      </c>
      <c r="E43" s="49">
        <v>50000</v>
      </c>
      <c r="F43" s="73">
        <v>50000</v>
      </c>
      <c r="G43" s="73"/>
      <c r="H43" s="73"/>
      <c r="I43" s="73"/>
      <c r="J43" s="11"/>
      <c r="K43" s="41" t="s">
        <v>340</v>
      </c>
      <c r="L43" s="40">
        <v>2023</v>
      </c>
      <c r="M43" s="40">
        <v>2026</v>
      </c>
      <c r="N43" s="26" t="s">
        <v>616</v>
      </c>
      <c r="O43" s="24"/>
      <c r="P43" s="47"/>
    </row>
    <row r="44" spans="1:16" s="21" customFormat="1" ht="46.5" customHeight="1">
      <c r="A44" s="204" t="s">
        <v>341</v>
      </c>
      <c r="B44" s="204" t="s">
        <v>342</v>
      </c>
      <c r="C44" s="4" t="s">
        <v>343</v>
      </c>
      <c r="D44" s="11" t="s">
        <v>191</v>
      </c>
      <c r="E44" s="48">
        <v>50000</v>
      </c>
      <c r="F44" s="73">
        <f>E44*10/100</f>
        <v>5000</v>
      </c>
      <c r="G44" s="73"/>
      <c r="H44" s="73"/>
      <c r="I44" s="73">
        <f>E44*90/100</f>
        <v>45000</v>
      </c>
      <c r="J44" s="11" t="s">
        <v>344</v>
      </c>
      <c r="K44" s="41" t="s">
        <v>345</v>
      </c>
      <c r="L44" s="40">
        <v>2022</v>
      </c>
      <c r="M44" s="40">
        <v>2027</v>
      </c>
      <c r="N44" s="26" t="s">
        <v>617</v>
      </c>
      <c r="O44" s="24"/>
      <c r="P44" s="47"/>
    </row>
    <row r="45" spans="1:16" s="21" customFormat="1" ht="68.25" customHeight="1">
      <c r="A45" s="280"/>
      <c r="B45" s="280"/>
      <c r="C45" s="4" t="s">
        <v>618</v>
      </c>
      <c r="D45" s="26" t="s">
        <v>129</v>
      </c>
      <c r="E45" s="48">
        <v>68000</v>
      </c>
      <c r="F45" s="65">
        <v>3400</v>
      </c>
      <c r="G45" s="65">
        <f>E45*90/100</f>
        <v>61200</v>
      </c>
      <c r="H45" s="32">
        <v>3400</v>
      </c>
      <c r="I45" s="32"/>
      <c r="J45" s="26" t="s">
        <v>428</v>
      </c>
      <c r="K45" s="36" t="s">
        <v>384</v>
      </c>
      <c r="L45" s="26">
        <v>2019</v>
      </c>
      <c r="M45" s="26">
        <v>2022</v>
      </c>
      <c r="N45" s="26" t="s">
        <v>619</v>
      </c>
      <c r="O45" s="24"/>
      <c r="P45" s="47"/>
    </row>
    <row r="46" spans="1:16" s="21" customFormat="1" ht="65.25" customHeight="1">
      <c r="A46" s="205"/>
      <c r="B46" s="205"/>
      <c r="C46" s="4" t="s">
        <v>1084</v>
      </c>
      <c r="D46" s="18" t="s">
        <v>129</v>
      </c>
      <c r="E46" s="51">
        <v>68000</v>
      </c>
      <c r="F46" s="30">
        <v>3400</v>
      </c>
      <c r="G46" s="30">
        <f>E46*90/100</f>
        <v>61200</v>
      </c>
      <c r="H46" s="73">
        <v>3400</v>
      </c>
      <c r="I46" s="73"/>
      <c r="J46" s="18" t="s">
        <v>1085</v>
      </c>
      <c r="K46" s="7" t="s">
        <v>1086</v>
      </c>
      <c r="L46" s="18">
        <v>2023</v>
      </c>
      <c r="M46" s="18">
        <v>2023</v>
      </c>
      <c r="N46" s="18" t="s">
        <v>619</v>
      </c>
      <c r="O46" s="57"/>
      <c r="P46" s="121"/>
    </row>
    <row r="47" spans="1:16" s="21" customFormat="1" ht="31.5" customHeight="1">
      <c r="A47" s="204" t="s">
        <v>346</v>
      </c>
      <c r="B47" s="216" t="s">
        <v>347</v>
      </c>
      <c r="C47" s="120"/>
      <c r="D47" s="115"/>
      <c r="E47" s="117"/>
      <c r="F47" s="118"/>
      <c r="G47" s="118"/>
      <c r="H47" s="118"/>
      <c r="I47" s="118"/>
      <c r="J47" s="128"/>
      <c r="K47" s="128"/>
      <c r="L47" s="128"/>
      <c r="M47" s="128"/>
      <c r="N47" s="128"/>
      <c r="O47" s="129"/>
      <c r="P47" s="130"/>
    </row>
    <row r="48" spans="1:16" s="21" customFormat="1" ht="46.5" customHeight="1">
      <c r="A48" s="205"/>
      <c r="B48" s="205"/>
      <c r="C48" s="7" t="s">
        <v>1130</v>
      </c>
      <c r="D48" s="11" t="s">
        <v>191</v>
      </c>
      <c r="E48" s="51">
        <v>352941</v>
      </c>
      <c r="F48" s="73">
        <v>52941</v>
      </c>
      <c r="G48" s="73">
        <v>300000</v>
      </c>
      <c r="H48" s="73"/>
      <c r="I48" s="73"/>
      <c r="J48" s="18" t="s">
        <v>1129</v>
      </c>
      <c r="K48" s="7" t="s">
        <v>1131</v>
      </c>
      <c r="L48" s="18">
        <v>2024</v>
      </c>
      <c r="M48" s="18">
        <v>2025</v>
      </c>
      <c r="N48" s="18" t="s">
        <v>1134</v>
      </c>
      <c r="O48" s="131"/>
      <c r="P48" s="121"/>
    </row>
    <row r="49" spans="1:16" s="21" customFormat="1" ht="32.25" customHeight="1">
      <c r="A49" s="172" t="s">
        <v>348</v>
      </c>
      <c r="B49" s="216" t="s">
        <v>349</v>
      </c>
      <c r="C49" s="41" t="s">
        <v>350</v>
      </c>
      <c r="D49" s="40" t="s">
        <v>191</v>
      </c>
      <c r="E49" s="48">
        <v>600000</v>
      </c>
      <c r="F49" s="32">
        <f>E49*10/100</f>
        <v>60000</v>
      </c>
      <c r="G49" s="32">
        <f>E49*90/100</f>
        <v>540000</v>
      </c>
      <c r="H49" s="65"/>
      <c r="I49" s="65"/>
      <c r="J49" s="40" t="s">
        <v>184</v>
      </c>
      <c r="K49" s="41" t="s">
        <v>620</v>
      </c>
      <c r="L49" s="40">
        <v>2023</v>
      </c>
      <c r="M49" s="40">
        <v>2027</v>
      </c>
      <c r="N49" s="26" t="s">
        <v>621</v>
      </c>
      <c r="O49" s="45"/>
      <c r="P49" s="47"/>
    </row>
    <row r="50" spans="1:16" s="21" customFormat="1" ht="62.25" customHeight="1">
      <c r="A50" s="173"/>
      <c r="B50" s="217"/>
      <c r="C50" s="4" t="s">
        <v>388</v>
      </c>
      <c r="D50" s="11" t="s">
        <v>624</v>
      </c>
      <c r="E50" s="49">
        <v>104715</v>
      </c>
      <c r="F50" s="73">
        <v>10039</v>
      </c>
      <c r="G50" s="73">
        <v>94676</v>
      </c>
      <c r="H50" s="73"/>
      <c r="I50" s="73"/>
      <c r="J50" s="40" t="s">
        <v>184</v>
      </c>
      <c r="K50" s="41" t="s">
        <v>622</v>
      </c>
      <c r="L50" s="40">
        <v>2023</v>
      </c>
      <c r="M50" s="40">
        <v>2026</v>
      </c>
      <c r="N50" s="26" t="s">
        <v>623</v>
      </c>
      <c r="O50" s="45"/>
      <c r="P50" s="47"/>
    </row>
    <row r="51" spans="1:16" ht="33" customHeight="1">
      <c r="A51" s="172" t="s">
        <v>351</v>
      </c>
      <c r="B51" s="204" t="s">
        <v>726</v>
      </c>
      <c r="C51" s="34" t="s">
        <v>626</v>
      </c>
      <c r="D51" s="40" t="s">
        <v>191</v>
      </c>
      <c r="E51" s="49">
        <v>50000</v>
      </c>
      <c r="F51" s="32">
        <f>E51*20/100</f>
        <v>10000</v>
      </c>
      <c r="G51" s="65">
        <f>E51*80/100</f>
        <v>40000</v>
      </c>
      <c r="H51" s="65"/>
      <c r="I51" s="65"/>
      <c r="J51" s="40" t="s">
        <v>732</v>
      </c>
      <c r="K51" s="41" t="s">
        <v>670</v>
      </c>
      <c r="L51" s="40">
        <v>2023</v>
      </c>
      <c r="M51" s="40">
        <v>2024</v>
      </c>
      <c r="N51" s="40" t="s">
        <v>606</v>
      </c>
      <c r="O51" s="24"/>
      <c r="P51" s="14"/>
    </row>
    <row r="52" spans="1:16" ht="48.75" customHeight="1">
      <c r="A52" s="173"/>
      <c r="B52" s="236"/>
      <c r="C52" s="62" t="s">
        <v>627</v>
      </c>
      <c r="D52" s="40" t="s">
        <v>191</v>
      </c>
      <c r="E52" s="49">
        <v>50000</v>
      </c>
      <c r="F52" s="32">
        <f>E52*10/100</f>
        <v>5000</v>
      </c>
      <c r="G52" s="32">
        <f>E52*90/100</f>
        <v>45000</v>
      </c>
      <c r="H52" s="65"/>
      <c r="I52" s="65"/>
      <c r="J52" s="40" t="s">
        <v>733</v>
      </c>
      <c r="K52" s="72" t="s">
        <v>628</v>
      </c>
      <c r="L52" s="40">
        <v>2022</v>
      </c>
      <c r="M52" s="40">
        <v>2023</v>
      </c>
      <c r="N52" s="40" t="s">
        <v>629</v>
      </c>
      <c r="O52" s="24"/>
      <c r="P52" s="14"/>
    </row>
    <row r="53" spans="1:16" ht="81.75" customHeight="1">
      <c r="A53" s="173"/>
      <c r="B53" s="236"/>
      <c r="C53" s="16" t="s">
        <v>725</v>
      </c>
      <c r="D53" s="40" t="s">
        <v>191</v>
      </c>
      <c r="E53" s="51">
        <v>60000</v>
      </c>
      <c r="F53" s="73">
        <v>10000</v>
      </c>
      <c r="G53" s="73">
        <f>E53*30/100</f>
        <v>18000</v>
      </c>
      <c r="H53" s="73">
        <f>E53*70/100</f>
        <v>42000</v>
      </c>
      <c r="I53" s="73"/>
      <c r="J53" s="40" t="s">
        <v>734</v>
      </c>
      <c r="K53" s="41" t="s">
        <v>727</v>
      </c>
      <c r="L53" s="40">
        <v>2022</v>
      </c>
      <c r="M53" s="40">
        <v>2024</v>
      </c>
      <c r="N53" s="40" t="s">
        <v>630</v>
      </c>
      <c r="O53" s="24"/>
      <c r="P53" s="14"/>
    </row>
    <row r="54" spans="1:16" ht="141.75" customHeight="1">
      <c r="A54" s="173"/>
      <c r="B54" s="236"/>
      <c r="C54" s="16" t="s">
        <v>1132</v>
      </c>
      <c r="D54" s="11" t="s">
        <v>1110</v>
      </c>
      <c r="E54" s="51">
        <v>59554</v>
      </c>
      <c r="F54" s="73"/>
      <c r="G54" s="73"/>
      <c r="H54" s="73">
        <v>53598</v>
      </c>
      <c r="I54" s="73">
        <v>5956</v>
      </c>
      <c r="J54" s="11" t="s">
        <v>1109</v>
      </c>
      <c r="K54" s="4" t="s">
        <v>1135</v>
      </c>
      <c r="L54" s="11">
        <v>2023</v>
      </c>
      <c r="M54" s="11">
        <v>2025</v>
      </c>
      <c r="N54" s="11" t="s">
        <v>1133</v>
      </c>
      <c r="O54" s="24"/>
      <c r="P54" s="14"/>
    </row>
    <row r="55" spans="1:16" ht="15.75" customHeight="1">
      <c r="A55" s="251" t="s">
        <v>352</v>
      </c>
      <c r="B55" s="219"/>
      <c r="C55" s="219"/>
      <c r="D55" s="219"/>
      <c r="E55" s="219"/>
      <c r="F55" s="219"/>
      <c r="G55" s="219"/>
      <c r="H55" s="219"/>
      <c r="I55" s="219"/>
      <c r="J55" s="219"/>
      <c r="K55" s="219"/>
      <c r="L55" s="219"/>
      <c r="M55" s="219"/>
      <c r="N55" s="219"/>
      <c r="O55" s="219"/>
      <c r="P55" s="220"/>
    </row>
    <row r="56" spans="1:16" s="21" customFormat="1" ht="45.75" customHeight="1">
      <c r="A56" s="279" t="s">
        <v>371</v>
      </c>
      <c r="B56" s="216" t="s">
        <v>353</v>
      </c>
      <c r="C56" s="4" t="s">
        <v>354</v>
      </c>
      <c r="D56" s="11" t="s">
        <v>191</v>
      </c>
      <c r="E56" s="48">
        <v>50000</v>
      </c>
      <c r="F56" s="32">
        <v>50000</v>
      </c>
      <c r="G56" s="30"/>
      <c r="H56" s="30"/>
      <c r="I56" s="30"/>
      <c r="J56" s="11"/>
      <c r="K56" s="41" t="s">
        <v>376</v>
      </c>
      <c r="L56" s="40">
        <v>2022</v>
      </c>
      <c r="M56" s="40">
        <v>2027</v>
      </c>
      <c r="N56" s="26" t="s">
        <v>631</v>
      </c>
      <c r="O56" s="24"/>
      <c r="P56" s="47"/>
    </row>
    <row r="57" spans="1:16" s="21" customFormat="1" ht="45.75" customHeight="1">
      <c r="A57" s="205"/>
      <c r="B57" s="205"/>
      <c r="C57" s="41" t="s">
        <v>632</v>
      </c>
      <c r="D57" s="40" t="s">
        <v>191</v>
      </c>
      <c r="E57" s="48">
        <v>300000</v>
      </c>
      <c r="F57" s="32">
        <f>E57*15/100</f>
        <v>45000</v>
      </c>
      <c r="G57" s="32">
        <f>E57*85/100</f>
        <v>255000</v>
      </c>
      <c r="H57" s="65"/>
      <c r="I57" s="65"/>
      <c r="J57" s="40" t="s">
        <v>447</v>
      </c>
      <c r="K57" s="41" t="s">
        <v>633</v>
      </c>
      <c r="L57" s="40">
        <v>2022</v>
      </c>
      <c r="M57" s="40">
        <v>2027</v>
      </c>
      <c r="N57" s="26" t="s">
        <v>617</v>
      </c>
      <c r="O57" s="24"/>
      <c r="P57" s="47"/>
    </row>
    <row r="58" spans="1:16" s="21" customFormat="1" ht="45.75" customHeight="1">
      <c r="A58" s="269" t="s">
        <v>355</v>
      </c>
      <c r="B58" s="204" t="s">
        <v>356</v>
      </c>
      <c r="C58" s="4" t="s">
        <v>389</v>
      </c>
      <c r="D58" s="11" t="s">
        <v>667</v>
      </c>
      <c r="E58" s="49">
        <v>300000</v>
      </c>
      <c r="F58" s="73">
        <f>E58*15/100</f>
        <v>45000</v>
      </c>
      <c r="G58" s="73">
        <f>E58*85/100</f>
        <v>255000</v>
      </c>
      <c r="H58" s="73"/>
      <c r="I58" s="73"/>
      <c r="J58" s="40" t="s">
        <v>537</v>
      </c>
      <c r="K58" s="36" t="s">
        <v>634</v>
      </c>
      <c r="L58" s="26">
        <v>2022</v>
      </c>
      <c r="M58" s="26">
        <v>2027</v>
      </c>
      <c r="N58" s="26" t="s">
        <v>616</v>
      </c>
      <c r="O58" s="24"/>
      <c r="P58" s="47"/>
    </row>
    <row r="59" spans="1:16" s="21" customFormat="1" ht="46.5" customHeight="1">
      <c r="A59" s="270"/>
      <c r="B59" s="271"/>
      <c r="C59" s="41" t="s">
        <v>357</v>
      </c>
      <c r="D59" s="40" t="s">
        <v>666</v>
      </c>
      <c r="E59" s="49">
        <v>100000</v>
      </c>
      <c r="F59" s="73">
        <f>E59*20/100</f>
        <v>20000</v>
      </c>
      <c r="G59" s="73">
        <f>E59*80/100</f>
        <v>80000</v>
      </c>
      <c r="H59" s="69"/>
      <c r="I59" s="69"/>
      <c r="J59" s="26" t="s">
        <v>735</v>
      </c>
      <c r="K59" s="36" t="s">
        <v>635</v>
      </c>
      <c r="L59" s="26">
        <v>2023</v>
      </c>
      <c r="M59" s="26">
        <v>2026</v>
      </c>
      <c r="N59" s="40" t="s">
        <v>623</v>
      </c>
      <c r="O59" s="24"/>
      <c r="P59" s="47"/>
    </row>
    <row r="60" spans="1:16" ht="15.75" customHeight="1">
      <c r="A60" s="251" t="s">
        <v>358</v>
      </c>
      <c r="B60" s="219"/>
      <c r="C60" s="219"/>
      <c r="D60" s="219"/>
      <c r="E60" s="219"/>
      <c r="F60" s="219"/>
      <c r="G60" s="219"/>
      <c r="H60" s="219"/>
      <c r="I60" s="219"/>
      <c r="J60" s="219"/>
      <c r="K60" s="219"/>
      <c r="L60" s="219"/>
      <c r="M60" s="219"/>
      <c r="N60" s="219"/>
      <c r="O60" s="219"/>
      <c r="P60" s="220"/>
    </row>
    <row r="61" spans="1:16" s="21" customFormat="1" ht="30.75" customHeight="1">
      <c r="A61" s="10" t="s">
        <v>359</v>
      </c>
      <c r="B61" s="10" t="s">
        <v>360</v>
      </c>
      <c r="C61" s="4"/>
      <c r="D61" s="11"/>
      <c r="E61" s="49"/>
      <c r="F61" s="73"/>
      <c r="G61" s="30"/>
      <c r="H61" s="30"/>
      <c r="I61" s="30"/>
      <c r="J61" s="11"/>
      <c r="K61" s="4"/>
      <c r="L61" s="40"/>
      <c r="M61" s="40"/>
      <c r="N61" s="63"/>
      <c r="O61" s="24"/>
      <c r="P61" s="47"/>
    </row>
    <row r="62" spans="1:16" s="21" customFormat="1" ht="63.75" customHeight="1">
      <c r="A62" s="10" t="s">
        <v>361</v>
      </c>
      <c r="B62" s="10" t="s">
        <v>362</v>
      </c>
      <c r="C62" s="41" t="s">
        <v>636</v>
      </c>
      <c r="D62" s="40" t="s">
        <v>191</v>
      </c>
      <c r="E62" s="49">
        <v>300000</v>
      </c>
      <c r="F62" s="73">
        <f>E62*15/100</f>
        <v>45000</v>
      </c>
      <c r="G62" s="73">
        <f>E62*85/100</f>
        <v>255000</v>
      </c>
      <c r="H62" s="69"/>
      <c r="I62" s="69"/>
      <c r="J62" s="26" t="s">
        <v>637</v>
      </c>
      <c r="K62" s="36" t="s">
        <v>638</v>
      </c>
      <c r="L62" s="26">
        <v>2022</v>
      </c>
      <c r="M62" s="26">
        <v>2023</v>
      </c>
      <c r="N62" s="26" t="s">
        <v>630</v>
      </c>
      <c r="O62" s="24"/>
      <c r="P62" s="47"/>
    </row>
    <row r="63" spans="1:16" s="21" customFormat="1" ht="47.25" customHeight="1">
      <c r="A63" s="10" t="s">
        <v>363</v>
      </c>
      <c r="B63" s="10" t="s">
        <v>364</v>
      </c>
      <c r="C63" s="41" t="s">
        <v>668</v>
      </c>
      <c r="D63" s="40" t="s">
        <v>191</v>
      </c>
      <c r="E63" s="49">
        <v>50000</v>
      </c>
      <c r="F63" s="73">
        <f>E63*100/100</f>
        <v>50000</v>
      </c>
      <c r="G63" s="69"/>
      <c r="H63" s="69"/>
      <c r="I63" s="69"/>
      <c r="J63" s="28"/>
      <c r="K63" s="36" t="s">
        <v>639</v>
      </c>
      <c r="L63" s="26">
        <v>2022</v>
      </c>
      <c r="M63" s="26">
        <v>2027</v>
      </c>
      <c r="N63" s="26" t="s">
        <v>630</v>
      </c>
      <c r="O63" s="24"/>
      <c r="P63" s="47"/>
    </row>
    <row r="64" spans="1:16" ht="18.75" customHeight="1">
      <c r="A64" s="252" t="s">
        <v>590</v>
      </c>
      <c r="B64" s="253"/>
      <c r="C64" s="253"/>
      <c r="D64" s="253"/>
      <c r="E64" s="253"/>
      <c r="F64" s="253"/>
      <c r="G64" s="253"/>
      <c r="H64" s="253"/>
      <c r="I64" s="253"/>
      <c r="J64" s="253"/>
      <c r="K64" s="253"/>
      <c r="L64" s="253"/>
      <c r="M64" s="253"/>
      <c r="N64" s="253"/>
      <c r="O64" s="253"/>
      <c r="P64" s="254"/>
    </row>
    <row r="65" spans="1:16" ht="15.75" customHeight="1">
      <c r="A65" s="251" t="s">
        <v>810</v>
      </c>
      <c r="B65" s="219"/>
      <c r="C65" s="219"/>
      <c r="D65" s="219"/>
      <c r="E65" s="219"/>
      <c r="F65" s="219"/>
      <c r="G65" s="219"/>
      <c r="H65" s="219"/>
      <c r="I65" s="219"/>
      <c r="J65" s="219"/>
      <c r="K65" s="219"/>
      <c r="L65" s="219"/>
      <c r="M65" s="219"/>
      <c r="N65" s="219"/>
      <c r="O65" s="219"/>
      <c r="P65" s="220"/>
    </row>
    <row r="66" spans="1:16" s="21" customFormat="1" ht="30.75" customHeight="1">
      <c r="A66" s="10" t="s">
        <v>365</v>
      </c>
      <c r="B66" s="10" t="s">
        <v>806</v>
      </c>
      <c r="C66" s="72" t="s">
        <v>640</v>
      </c>
      <c r="D66" s="40" t="s">
        <v>191</v>
      </c>
      <c r="E66" s="49">
        <v>50000</v>
      </c>
      <c r="F66" s="73">
        <f>E66*100/100</f>
        <v>50000</v>
      </c>
      <c r="G66" s="32"/>
      <c r="H66" s="69"/>
      <c r="I66" s="69"/>
      <c r="J66" s="28"/>
      <c r="K66" s="36" t="s">
        <v>641</v>
      </c>
      <c r="L66" s="26">
        <v>2022</v>
      </c>
      <c r="M66" s="26">
        <v>2027</v>
      </c>
      <c r="N66" s="26" t="s">
        <v>642</v>
      </c>
      <c r="O66" s="24"/>
      <c r="P66" s="47"/>
    </row>
    <row r="67" spans="1:16" s="21" customFormat="1" ht="61.5" customHeight="1">
      <c r="A67" s="10" t="s">
        <v>366</v>
      </c>
      <c r="B67" s="10" t="s">
        <v>367</v>
      </c>
      <c r="C67" s="10" t="s">
        <v>368</v>
      </c>
      <c r="D67" s="11" t="s">
        <v>191</v>
      </c>
      <c r="E67" s="48">
        <v>50000</v>
      </c>
      <c r="F67" s="73">
        <f>E67*100/100</f>
        <v>50000</v>
      </c>
      <c r="G67" s="73"/>
      <c r="H67" s="73"/>
      <c r="I67" s="73"/>
      <c r="J67" s="11"/>
      <c r="K67" s="41" t="s">
        <v>643</v>
      </c>
      <c r="L67" s="40">
        <v>2022</v>
      </c>
      <c r="M67" s="40">
        <v>2025</v>
      </c>
      <c r="N67" s="26" t="s">
        <v>644</v>
      </c>
      <c r="O67" s="24"/>
      <c r="P67" s="47"/>
    </row>
    <row r="68" spans="1:16" s="21" customFormat="1" ht="48" customHeight="1">
      <c r="A68" s="10" t="s">
        <v>807</v>
      </c>
      <c r="B68" s="10" t="s">
        <v>811</v>
      </c>
      <c r="C68" s="10" t="s">
        <v>808</v>
      </c>
      <c r="D68" s="11" t="s">
        <v>129</v>
      </c>
      <c r="E68" s="48">
        <v>1000000</v>
      </c>
      <c r="F68" s="73">
        <f>E68*15/100</f>
        <v>150000</v>
      </c>
      <c r="G68" s="73">
        <f>E68*85/100</f>
        <v>850000</v>
      </c>
      <c r="H68" s="73"/>
      <c r="I68" s="73"/>
      <c r="J68" s="11" t="s">
        <v>805</v>
      </c>
      <c r="K68" s="41" t="s">
        <v>812</v>
      </c>
      <c r="L68" s="40">
        <v>2022</v>
      </c>
      <c r="M68" s="40">
        <v>2023</v>
      </c>
      <c r="N68" s="26" t="s">
        <v>809</v>
      </c>
      <c r="O68" s="24"/>
      <c r="P68" s="47"/>
    </row>
    <row r="69" spans="1:16" ht="15.75" customHeight="1">
      <c r="A69" s="218" t="s">
        <v>591</v>
      </c>
      <c r="B69" s="219"/>
      <c r="C69" s="219"/>
      <c r="D69" s="219"/>
      <c r="E69" s="219"/>
      <c r="F69" s="219"/>
      <c r="G69" s="219"/>
      <c r="H69" s="219"/>
      <c r="I69" s="219"/>
      <c r="J69" s="219"/>
      <c r="K69" s="219"/>
      <c r="L69" s="219"/>
      <c r="M69" s="219"/>
      <c r="N69" s="219"/>
      <c r="O69" s="219"/>
      <c r="P69" s="220"/>
    </row>
    <row r="70" spans="1:16" s="21" customFormat="1" ht="45">
      <c r="A70" s="10" t="s">
        <v>592</v>
      </c>
      <c r="B70" s="10" t="s">
        <v>369</v>
      </c>
      <c r="C70" s="10"/>
      <c r="D70" s="11"/>
      <c r="E70" s="49"/>
      <c r="F70" s="73"/>
      <c r="G70" s="73"/>
      <c r="H70" s="73"/>
      <c r="I70" s="30"/>
      <c r="J70" s="11"/>
      <c r="K70" s="4"/>
      <c r="L70" s="40"/>
      <c r="M70" s="40"/>
      <c r="N70" s="63"/>
      <c r="O70" s="24"/>
      <c r="P70" s="47"/>
    </row>
    <row r="71" spans="1:10" ht="29.25" customHeight="1">
      <c r="A71" s="275" t="s">
        <v>182</v>
      </c>
      <c r="B71" s="275"/>
      <c r="C71" s="275"/>
      <c r="D71" s="276"/>
      <c r="E71" s="74">
        <f>SUM(E9:E70)</f>
        <v>13274131.32</v>
      </c>
      <c r="F71" s="74">
        <f>SUM(F9:F70)</f>
        <v>2440484.0160000003</v>
      </c>
      <c r="G71" s="74">
        <f>SUM(G9:G70)</f>
        <v>9314051.862</v>
      </c>
      <c r="H71" s="74">
        <f>SUM(H9:H70)</f>
        <v>110083.58</v>
      </c>
      <c r="I71" s="74">
        <f>SUM(I9:I70)</f>
        <v>1142913.8599999999</v>
      </c>
      <c r="J71" s="55"/>
    </row>
  </sheetData>
  <sheetProtection/>
  <mergeCells count="53">
    <mergeCell ref="A69:P69"/>
    <mergeCell ref="O4:P4"/>
    <mergeCell ref="A60:P60"/>
    <mergeCell ref="F4:J4"/>
    <mergeCell ref="A47:A48"/>
    <mergeCell ref="B47:B48"/>
    <mergeCell ref="A42:P42"/>
    <mergeCell ref="A44:A46"/>
    <mergeCell ref="B44:B46"/>
    <mergeCell ref="C4:C5"/>
    <mergeCell ref="A71:D71"/>
    <mergeCell ref="B51:B54"/>
    <mergeCell ref="A51:A54"/>
    <mergeCell ref="A58:A59"/>
    <mergeCell ref="B58:B59"/>
    <mergeCell ref="L4:M4"/>
    <mergeCell ref="A55:P55"/>
    <mergeCell ref="A8:P8"/>
    <mergeCell ref="A56:A57"/>
    <mergeCell ref="B56:B57"/>
    <mergeCell ref="A1:P1"/>
    <mergeCell ref="A2:P2"/>
    <mergeCell ref="A3:P3"/>
    <mergeCell ref="A4:A5"/>
    <mergeCell ref="B4:B5"/>
    <mergeCell ref="B38:B39"/>
    <mergeCell ref="E4:E5"/>
    <mergeCell ref="B12:B13"/>
    <mergeCell ref="A12:A13"/>
    <mergeCell ref="K4:K5"/>
    <mergeCell ref="D4:D5"/>
    <mergeCell ref="N4:N5"/>
    <mergeCell ref="B15:B19"/>
    <mergeCell ref="A15:A19"/>
    <mergeCell ref="A6:P6"/>
    <mergeCell ref="A7:P7"/>
    <mergeCell ref="A14:P14"/>
    <mergeCell ref="A9:A10"/>
    <mergeCell ref="B9:B10"/>
    <mergeCell ref="A64:P64"/>
    <mergeCell ref="A26:A34"/>
    <mergeCell ref="A35:A36"/>
    <mergeCell ref="B26:B34"/>
    <mergeCell ref="A37:P37"/>
    <mergeCell ref="A65:P65"/>
    <mergeCell ref="A21:P21"/>
    <mergeCell ref="A22:P22"/>
    <mergeCell ref="A25:P25"/>
    <mergeCell ref="A41:P41"/>
    <mergeCell ref="B49:B50"/>
    <mergeCell ref="A49:A50"/>
    <mergeCell ref="B35:B36"/>
    <mergeCell ref="A38:A39"/>
  </mergeCells>
  <printOptions/>
  <pageMargins left="0.7" right="0.7" top="0.75" bottom="0.75" header="0.3" footer="0.3"/>
  <pageSetup fitToHeight="0" fitToWidth="1" horizontalDpi="600" verticalDpi="600" orientation="landscape" paperSize="8" scale="58" r:id="rId1"/>
</worksheet>
</file>

<file path=xl/worksheets/sheet5.xml><?xml version="1.0" encoding="utf-8"?>
<worksheet xmlns="http://schemas.openxmlformats.org/spreadsheetml/2006/main" xmlns:r="http://schemas.openxmlformats.org/officeDocument/2006/relationships">
  <sheetPr>
    <pageSetUpPr fitToPage="1"/>
  </sheetPr>
  <dimension ref="A1:P68"/>
  <sheetViews>
    <sheetView zoomScale="85" zoomScaleNormal="85" zoomScalePageLayoutView="0" workbookViewId="0" topLeftCell="C10">
      <selection activeCell="C49" sqref="A49:IV49"/>
    </sheetView>
  </sheetViews>
  <sheetFormatPr defaultColWidth="9.140625" defaultRowHeight="15"/>
  <cols>
    <col min="1" max="1" width="8.421875" style="1" customWidth="1"/>
    <col min="2" max="2" width="35.57421875" style="1" customWidth="1"/>
    <col min="3" max="3" width="41.421875" style="1" customWidth="1"/>
    <col min="4" max="4" width="16.7109375" style="1" customWidth="1"/>
    <col min="5" max="5" width="16.140625" style="1" customWidth="1"/>
    <col min="6" max="6" width="14.7109375" style="1" customWidth="1"/>
    <col min="7" max="7" width="16.7109375" style="1" customWidth="1"/>
    <col min="8" max="8" width="16.421875" style="1" customWidth="1"/>
    <col min="9" max="9" width="16.00390625" style="1" customWidth="1"/>
    <col min="10" max="10" width="16.57421875" style="1" customWidth="1"/>
    <col min="11" max="11" width="44.57421875" style="1" customWidth="1"/>
    <col min="12" max="13" width="11.140625" style="1" customWidth="1"/>
    <col min="14" max="14" width="25.57421875" style="1" customWidth="1"/>
    <col min="15" max="15" width="20.28125" style="1" customWidth="1"/>
    <col min="16" max="16" width="26.28125" style="1" customWidth="1"/>
    <col min="17" max="16384" width="9.140625" style="1" customWidth="1"/>
  </cols>
  <sheetData>
    <row r="1" spans="1:16" ht="15">
      <c r="A1" s="272"/>
      <c r="B1" s="180"/>
      <c r="C1" s="180"/>
      <c r="D1" s="180"/>
      <c r="E1" s="180"/>
      <c r="F1" s="180"/>
      <c r="G1" s="180"/>
      <c r="H1" s="180"/>
      <c r="I1" s="180"/>
      <c r="J1" s="180"/>
      <c r="K1" s="180"/>
      <c r="L1" s="180"/>
      <c r="M1" s="180"/>
      <c r="N1" s="180"/>
      <c r="O1" s="180"/>
      <c r="P1" s="180"/>
    </row>
    <row r="2" spans="1:16" ht="22.5" customHeight="1">
      <c r="A2" s="273" t="s">
        <v>583</v>
      </c>
      <c r="B2" s="273"/>
      <c r="C2" s="273"/>
      <c r="D2" s="273"/>
      <c r="E2" s="273"/>
      <c r="F2" s="273"/>
      <c r="G2" s="273"/>
      <c r="H2" s="273"/>
      <c r="I2" s="273"/>
      <c r="J2" s="273"/>
      <c r="K2" s="273"/>
      <c r="L2" s="273"/>
      <c r="M2" s="273"/>
      <c r="N2" s="273"/>
      <c r="O2" s="274"/>
      <c r="P2" s="180"/>
    </row>
    <row r="3" spans="1:16" ht="15">
      <c r="A3" s="229"/>
      <c r="B3" s="230"/>
      <c r="C3" s="230"/>
      <c r="D3" s="230"/>
      <c r="E3" s="230"/>
      <c r="F3" s="230"/>
      <c r="G3" s="230"/>
      <c r="H3" s="230"/>
      <c r="I3" s="230"/>
      <c r="J3" s="230"/>
      <c r="K3" s="230"/>
      <c r="L3" s="230"/>
      <c r="M3" s="230"/>
      <c r="N3" s="230"/>
      <c r="O3" s="230"/>
      <c r="P3" s="230"/>
    </row>
    <row r="4" spans="1:16" ht="33" customHeight="1">
      <c r="A4" s="221" t="s">
        <v>0</v>
      </c>
      <c r="B4" s="221" t="s">
        <v>181</v>
      </c>
      <c r="C4" s="226" t="s">
        <v>138</v>
      </c>
      <c r="D4" s="228" t="s">
        <v>654</v>
      </c>
      <c r="E4" s="221" t="s">
        <v>1</v>
      </c>
      <c r="F4" s="241" t="s">
        <v>177</v>
      </c>
      <c r="G4" s="243"/>
      <c r="H4" s="243"/>
      <c r="I4" s="243"/>
      <c r="J4" s="244"/>
      <c r="K4" s="221" t="s">
        <v>179</v>
      </c>
      <c r="L4" s="221" t="s">
        <v>180</v>
      </c>
      <c r="M4" s="222"/>
      <c r="N4" s="226"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32"/>
      <c r="O5" s="87" t="s">
        <v>20</v>
      </c>
      <c r="P5" s="87" t="s">
        <v>796</v>
      </c>
    </row>
    <row r="6" spans="1:16" ht="18.75">
      <c r="A6" s="289" t="s">
        <v>234</v>
      </c>
      <c r="B6" s="290"/>
      <c r="C6" s="290"/>
      <c r="D6" s="290"/>
      <c r="E6" s="290"/>
      <c r="F6" s="290"/>
      <c r="G6" s="290"/>
      <c r="H6" s="290"/>
      <c r="I6" s="290"/>
      <c r="J6" s="290"/>
      <c r="K6" s="290"/>
      <c r="L6" s="290"/>
      <c r="M6" s="290"/>
      <c r="N6" s="290"/>
      <c r="O6" s="290"/>
      <c r="P6" s="291"/>
    </row>
    <row r="7" spans="1:16" ht="17.25" customHeight="1">
      <c r="A7" s="292" t="s">
        <v>235</v>
      </c>
      <c r="B7" s="293"/>
      <c r="C7" s="293"/>
      <c r="D7" s="293"/>
      <c r="E7" s="293"/>
      <c r="F7" s="293"/>
      <c r="G7" s="293"/>
      <c r="H7" s="293"/>
      <c r="I7" s="293"/>
      <c r="J7" s="293"/>
      <c r="K7" s="293"/>
      <c r="L7" s="293"/>
      <c r="M7" s="293"/>
      <c r="N7" s="293"/>
      <c r="O7" s="293"/>
      <c r="P7" s="294"/>
    </row>
    <row r="8" spans="1:16" ht="15.75">
      <c r="A8" s="197" t="s">
        <v>236</v>
      </c>
      <c r="B8" s="198"/>
      <c r="C8" s="198"/>
      <c r="D8" s="198"/>
      <c r="E8" s="198"/>
      <c r="F8" s="198"/>
      <c r="G8" s="198"/>
      <c r="H8" s="198"/>
      <c r="I8" s="198"/>
      <c r="J8" s="198"/>
      <c r="K8" s="198"/>
      <c r="L8" s="198"/>
      <c r="M8" s="198"/>
      <c r="N8" s="198"/>
      <c r="O8" s="198"/>
      <c r="P8" s="199"/>
    </row>
    <row r="9" spans="1:16" ht="46.5" customHeight="1">
      <c r="A9" s="10" t="s">
        <v>237</v>
      </c>
      <c r="B9" s="10" t="s">
        <v>238</v>
      </c>
      <c r="C9" s="4" t="s">
        <v>671</v>
      </c>
      <c r="D9" s="26" t="s">
        <v>672</v>
      </c>
      <c r="E9" s="48">
        <v>120000</v>
      </c>
      <c r="F9" s="32">
        <f>E9*20/100</f>
        <v>24000</v>
      </c>
      <c r="G9" s="32">
        <f>E9*80/100</f>
        <v>96000</v>
      </c>
      <c r="H9" s="32"/>
      <c r="I9" s="73"/>
      <c r="J9" s="40" t="s">
        <v>239</v>
      </c>
      <c r="K9" s="41" t="s">
        <v>674</v>
      </c>
      <c r="L9" s="40">
        <v>2023</v>
      </c>
      <c r="M9" s="40">
        <v>2027</v>
      </c>
      <c r="N9" s="40" t="s">
        <v>673</v>
      </c>
      <c r="O9" s="11"/>
      <c r="P9" s="4"/>
    </row>
    <row r="10" spans="1:16" ht="60.75" customHeight="1">
      <c r="A10" s="204" t="s">
        <v>240</v>
      </c>
      <c r="B10" s="204" t="s">
        <v>241</v>
      </c>
      <c r="C10" s="41" t="s">
        <v>675</v>
      </c>
      <c r="D10" s="18" t="s">
        <v>129</v>
      </c>
      <c r="E10" s="48">
        <v>400000</v>
      </c>
      <c r="F10" s="73">
        <f>E10*15/100</f>
        <v>60000</v>
      </c>
      <c r="G10" s="73">
        <f>E10*85/100</f>
        <v>340000</v>
      </c>
      <c r="H10" s="73"/>
      <c r="I10" s="30"/>
      <c r="J10" s="11" t="s">
        <v>447</v>
      </c>
      <c r="K10" s="10" t="s">
        <v>718</v>
      </c>
      <c r="L10" s="40"/>
      <c r="M10" s="40"/>
      <c r="N10" s="11" t="s">
        <v>676</v>
      </c>
      <c r="O10" s="11"/>
      <c r="P10" s="4"/>
    </row>
    <row r="11" spans="1:16" ht="66" customHeight="1">
      <c r="A11" s="280"/>
      <c r="B11" s="280"/>
      <c r="C11" s="16" t="s">
        <v>717</v>
      </c>
      <c r="D11" s="11" t="s">
        <v>137</v>
      </c>
      <c r="E11" s="51">
        <v>720422.55</v>
      </c>
      <c r="F11" s="73">
        <v>38566.9</v>
      </c>
      <c r="G11" s="73">
        <v>226048.07</v>
      </c>
      <c r="H11" s="73">
        <v>11956.57</v>
      </c>
      <c r="I11" s="73">
        <v>443851.01</v>
      </c>
      <c r="J11" s="11" t="s">
        <v>1157</v>
      </c>
      <c r="K11" s="10" t="s">
        <v>1147</v>
      </c>
      <c r="L11" s="11">
        <v>2022</v>
      </c>
      <c r="M11" s="11">
        <v>2024</v>
      </c>
      <c r="N11" s="11" t="s">
        <v>470</v>
      </c>
      <c r="O11" s="11"/>
      <c r="P11" s="116" t="s">
        <v>1158</v>
      </c>
    </row>
    <row r="12" spans="1:16" ht="65.25" customHeight="1">
      <c r="A12" s="280"/>
      <c r="B12" s="280"/>
      <c r="C12" s="16" t="s">
        <v>719</v>
      </c>
      <c r="D12" s="11" t="s">
        <v>129</v>
      </c>
      <c r="E12" s="51">
        <v>697774.35</v>
      </c>
      <c r="F12" s="73">
        <v>412183.01</v>
      </c>
      <c r="G12" s="73">
        <v>271232</v>
      </c>
      <c r="H12" s="73">
        <v>14359.34</v>
      </c>
      <c r="I12" s="73"/>
      <c r="J12" s="11" t="s">
        <v>1023</v>
      </c>
      <c r="K12" s="10" t="s">
        <v>1068</v>
      </c>
      <c r="L12" s="11">
        <v>2022</v>
      </c>
      <c r="M12" s="11">
        <v>2024</v>
      </c>
      <c r="N12" s="11" t="s">
        <v>470</v>
      </c>
      <c r="O12" s="115"/>
      <c r="P12" s="116"/>
    </row>
    <row r="13" spans="1:16" ht="64.5" customHeight="1">
      <c r="A13" s="280"/>
      <c r="B13" s="280"/>
      <c r="C13" s="13" t="s">
        <v>1035</v>
      </c>
      <c r="D13" s="18" t="s">
        <v>129</v>
      </c>
      <c r="E13" s="51">
        <v>377423.6</v>
      </c>
      <c r="F13" s="73">
        <v>193406.33</v>
      </c>
      <c r="G13" s="73">
        <v>174765</v>
      </c>
      <c r="H13" s="73">
        <v>9252.27</v>
      </c>
      <c r="I13" s="73"/>
      <c r="J13" s="18" t="s">
        <v>1023</v>
      </c>
      <c r="K13" s="7" t="s">
        <v>1067</v>
      </c>
      <c r="L13" s="18">
        <v>2021</v>
      </c>
      <c r="M13" s="18">
        <v>2021</v>
      </c>
      <c r="N13" s="18" t="s">
        <v>470</v>
      </c>
      <c r="O13" s="115"/>
      <c r="P13" s="116"/>
    </row>
    <row r="14" spans="1:16" ht="45.75" customHeight="1">
      <c r="A14" s="280"/>
      <c r="B14" s="280"/>
      <c r="C14" s="13" t="s">
        <v>1034</v>
      </c>
      <c r="D14" s="18" t="s">
        <v>1033</v>
      </c>
      <c r="E14" s="51">
        <v>315423.02</v>
      </c>
      <c r="F14" s="73">
        <v>154878.97</v>
      </c>
      <c r="G14" s="73">
        <v>152472</v>
      </c>
      <c r="H14" s="73">
        <v>8072.05</v>
      </c>
      <c r="I14" s="73"/>
      <c r="J14" s="18" t="s">
        <v>1023</v>
      </c>
      <c r="K14" s="7" t="s">
        <v>1036</v>
      </c>
      <c r="L14" s="18">
        <v>2022</v>
      </c>
      <c r="M14" s="18">
        <v>2023</v>
      </c>
      <c r="N14" s="18" t="s">
        <v>470</v>
      </c>
      <c r="O14" s="115"/>
      <c r="P14" s="116"/>
    </row>
    <row r="15" spans="1:16" ht="78" customHeight="1">
      <c r="A15" s="236"/>
      <c r="B15" s="236"/>
      <c r="C15" s="16" t="s">
        <v>720</v>
      </c>
      <c r="D15" s="12" t="s">
        <v>135</v>
      </c>
      <c r="E15" s="51">
        <v>623208.29</v>
      </c>
      <c r="F15" s="61">
        <v>323120.05</v>
      </c>
      <c r="G15" s="61">
        <v>285000</v>
      </c>
      <c r="H15" s="61">
        <v>15088.24</v>
      </c>
      <c r="I15" s="61"/>
      <c r="J15" s="11" t="s">
        <v>1023</v>
      </c>
      <c r="K15" s="10" t="s">
        <v>1069</v>
      </c>
      <c r="L15" s="11">
        <v>2022</v>
      </c>
      <c r="M15" s="64">
        <v>2024</v>
      </c>
      <c r="N15" s="12" t="s">
        <v>470</v>
      </c>
      <c r="O15" s="115"/>
      <c r="P15" s="116"/>
    </row>
    <row r="16" spans="1:16" ht="34.5" customHeight="1">
      <c r="A16" s="236"/>
      <c r="B16" s="236"/>
      <c r="C16" s="16" t="s">
        <v>1055</v>
      </c>
      <c r="D16" s="11" t="s">
        <v>1056</v>
      </c>
      <c r="E16" s="51">
        <v>900000</v>
      </c>
      <c r="F16" s="73">
        <v>156198.35</v>
      </c>
      <c r="G16" s="73">
        <v>743801.65</v>
      </c>
      <c r="H16" s="73"/>
      <c r="I16" s="73"/>
      <c r="J16" s="11" t="s">
        <v>1063</v>
      </c>
      <c r="K16" s="10" t="s">
        <v>1064</v>
      </c>
      <c r="L16" s="11">
        <v>2023</v>
      </c>
      <c r="M16" s="11">
        <v>2024</v>
      </c>
      <c r="N16" s="11" t="s">
        <v>470</v>
      </c>
      <c r="O16" s="115"/>
      <c r="P16" s="116"/>
    </row>
    <row r="17" spans="1:16" ht="30.75" customHeight="1">
      <c r="A17" s="205"/>
      <c r="B17" s="205"/>
      <c r="C17" s="16" t="s">
        <v>1014</v>
      </c>
      <c r="D17" s="11" t="s">
        <v>191</v>
      </c>
      <c r="E17" s="48"/>
      <c r="F17" s="61"/>
      <c r="G17" s="61"/>
      <c r="H17" s="61"/>
      <c r="I17" s="61"/>
      <c r="J17" s="11"/>
      <c r="K17" s="10" t="s">
        <v>1015</v>
      </c>
      <c r="L17" s="40">
        <v>2022</v>
      </c>
      <c r="M17" s="40">
        <v>2027</v>
      </c>
      <c r="N17" s="12" t="s">
        <v>470</v>
      </c>
      <c r="O17" s="11"/>
      <c r="P17" s="4"/>
    </row>
    <row r="18" spans="1:16" ht="33" customHeight="1">
      <c r="A18" s="10" t="s">
        <v>242</v>
      </c>
      <c r="B18" s="10" t="s">
        <v>243</v>
      </c>
      <c r="C18" s="13" t="s">
        <v>244</v>
      </c>
      <c r="D18" s="11" t="s">
        <v>677</v>
      </c>
      <c r="E18" s="49">
        <v>25000</v>
      </c>
      <c r="F18" s="73">
        <f>E18*15/100</f>
        <v>3750</v>
      </c>
      <c r="G18" s="73">
        <f>E18*85/100</f>
        <v>21250</v>
      </c>
      <c r="H18" s="73"/>
      <c r="I18" s="73"/>
      <c r="J18" s="18"/>
      <c r="K18" s="13" t="s">
        <v>380</v>
      </c>
      <c r="L18" s="26">
        <v>2022</v>
      </c>
      <c r="M18" s="26">
        <v>2024</v>
      </c>
      <c r="N18" s="11" t="s">
        <v>611</v>
      </c>
      <c r="O18" s="11"/>
      <c r="P18" s="4"/>
    </row>
    <row r="19" spans="1:16" ht="32.25" customHeight="1">
      <c r="A19" s="10" t="s">
        <v>245</v>
      </c>
      <c r="B19" s="10" t="s">
        <v>246</v>
      </c>
      <c r="C19" s="4" t="s">
        <v>247</v>
      </c>
      <c r="D19" s="11" t="s">
        <v>191</v>
      </c>
      <c r="E19" s="49">
        <v>150000</v>
      </c>
      <c r="F19" s="73">
        <v>15000</v>
      </c>
      <c r="G19" s="73">
        <v>135000</v>
      </c>
      <c r="H19" s="73"/>
      <c r="I19" s="73"/>
      <c r="J19" s="11" t="s">
        <v>736</v>
      </c>
      <c r="K19" s="4" t="s">
        <v>931</v>
      </c>
      <c r="L19" s="40">
        <v>2022</v>
      </c>
      <c r="M19" s="40">
        <v>2024</v>
      </c>
      <c r="N19" s="40" t="s">
        <v>678</v>
      </c>
      <c r="O19" s="11"/>
      <c r="P19" s="4"/>
    </row>
    <row r="20" spans="1:16" ht="15.75">
      <c r="A20" s="281" t="s">
        <v>248</v>
      </c>
      <c r="B20" s="282"/>
      <c r="C20" s="282"/>
      <c r="D20" s="282"/>
      <c r="E20" s="282"/>
      <c r="F20" s="282"/>
      <c r="G20" s="282"/>
      <c r="H20" s="282"/>
      <c r="I20" s="282"/>
      <c r="J20" s="282"/>
      <c r="K20" s="282"/>
      <c r="L20" s="282"/>
      <c r="M20" s="282"/>
      <c r="N20" s="282"/>
      <c r="O20" s="282"/>
      <c r="P20" s="283"/>
    </row>
    <row r="21" spans="1:16" ht="48.75" customHeight="1">
      <c r="A21" s="172" t="s">
        <v>249</v>
      </c>
      <c r="B21" s="211" t="s">
        <v>390</v>
      </c>
      <c r="C21" s="4" t="s">
        <v>679</v>
      </c>
      <c r="D21" s="11" t="s">
        <v>655</v>
      </c>
      <c r="E21" s="49">
        <v>341489</v>
      </c>
      <c r="F21" s="73">
        <f>E21*15/100</f>
        <v>51223.35</v>
      </c>
      <c r="G21" s="73">
        <f>E21*85/100</f>
        <v>290265.65</v>
      </c>
      <c r="H21" s="73"/>
      <c r="I21" s="73"/>
      <c r="J21" s="26" t="s">
        <v>680</v>
      </c>
      <c r="K21" s="34" t="s">
        <v>381</v>
      </c>
      <c r="L21" s="26">
        <v>2023</v>
      </c>
      <c r="M21" s="26">
        <v>2026</v>
      </c>
      <c r="N21" s="40" t="s">
        <v>611</v>
      </c>
      <c r="O21" s="11"/>
      <c r="P21" s="4"/>
    </row>
    <row r="22" spans="1:16" ht="77.25" customHeight="1">
      <c r="A22" s="172"/>
      <c r="B22" s="211"/>
      <c r="C22" s="38" t="s">
        <v>681</v>
      </c>
      <c r="D22" s="40" t="s">
        <v>129</v>
      </c>
      <c r="E22" s="49">
        <v>1000000</v>
      </c>
      <c r="F22" s="73">
        <f>E22*50/100</f>
        <v>500000</v>
      </c>
      <c r="G22" s="73">
        <f>E22*50/100</f>
        <v>500000</v>
      </c>
      <c r="H22" s="26"/>
      <c r="I22" s="26"/>
      <c r="J22" s="26" t="s">
        <v>680</v>
      </c>
      <c r="K22" s="34" t="s">
        <v>682</v>
      </c>
      <c r="L22" s="26">
        <v>2023</v>
      </c>
      <c r="M22" s="26">
        <v>2027</v>
      </c>
      <c r="N22" s="11" t="s">
        <v>676</v>
      </c>
      <c r="O22" s="11"/>
      <c r="P22" s="4"/>
    </row>
    <row r="23" spans="1:16" ht="48" customHeight="1">
      <c r="A23" s="172"/>
      <c r="B23" s="211"/>
      <c r="C23" s="41" t="s">
        <v>250</v>
      </c>
      <c r="D23" s="40" t="s">
        <v>129</v>
      </c>
      <c r="E23" s="49">
        <v>2000000</v>
      </c>
      <c r="F23" s="73">
        <f>E23*15/100</f>
        <v>300000</v>
      </c>
      <c r="G23" s="73">
        <f>E23*85/100</f>
        <v>1700000</v>
      </c>
      <c r="H23" s="26"/>
      <c r="I23" s="26"/>
      <c r="J23" s="26" t="s">
        <v>680</v>
      </c>
      <c r="K23" s="34" t="s">
        <v>721</v>
      </c>
      <c r="L23" s="26">
        <v>2023</v>
      </c>
      <c r="M23" s="26">
        <v>2027</v>
      </c>
      <c r="N23" s="40" t="s">
        <v>676</v>
      </c>
      <c r="O23" s="11"/>
      <c r="P23" s="4"/>
    </row>
    <row r="24" spans="1:16" ht="137.25" customHeight="1">
      <c r="A24" s="172"/>
      <c r="B24" s="211"/>
      <c r="C24" s="116" t="s">
        <v>251</v>
      </c>
      <c r="D24" s="115" t="s">
        <v>129</v>
      </c>
      <c r="E24" s="51">
        <v>2000000</v>
      </c>
      <c r="F24" s="73">
        <v>400000</v>
      </c>
      <c r="G24" s="73">
        <v>1600000</v>
      </c>
      <c r="H24" s="18"/>
      <c r="I24" s="18"/>
      <c r="J24" s="18" t="s">
        <v>969</v>
      </c>
      <c r="K24" s="13" t="s">
        <v>1138</v>
      </c>
      <c r="L24" s="18">
        <v>2023</v>
      </c>
      <c r="M24" s="18">
        <v>2027</v>
      </c>
      <c r="N24" s="11" t="s">
        <v>676</v>
      </c>
      <c r="O24" s="115"/>
      <c r="P24" s="116"/>
    </row>
    <row r="25" spans="1:16" ht="33.75" customHeight="1">
      <c r="A25" s="172"/>
      <c r="B25" s="211"/>
      <c r="C25" s="4" t="s">
        <v>915</v>
      </c>
      <c r="D25" s="11" t="s">
        <v>916</v>
      </c>
      <c r="E25" s="49">
        <v>500000</v>
      </c>
      <c r="F25" s="73">
        <v>500000</v>
      </c>
      <c r="G25" s="73"/>
      <c r="H25" s="18"/>
      <c r="I25" s="18"/>
      <c r="J25" s="18"/>
      <c r="K25" s="13" t="s">
        <v>992</v>
      </c>
      <c r="L25" s="18">
        <v>2023</v>
      </c>
      <c r="M25" s="18">
        <v>2027</v>
      </c>
      <c r="N25" s="11" t="s">
        <v>611</v>
      </c>
      <c r="O25" s="11"/>
      <c r="P25" s="4"/>
    </row>
    <row r="26" spans="1:16" ht="32.25" customHeight="1">
      <c r="A26" s="173"/>
      <c r="B26" s="284"/>
      <c r="C26" s="4" t="s">
        <v>252</v>
      </c>
      <c r="D26" s="11" t="s">
        <v>656</v>
      </c>
      <c r="E26" s="49">
        <v>457517.51</v>
      </c>
      <c r="F26" s="32">
        <v>48231.8</v>
      </c>
      <c r="G26" s="73">
        <v>409285.71</v>
      </c>
      <c r="H26" s="73"/>
      <c r="I26" s="73"/>
      <c r="J26" s="73"/>
      <c r="K26" s="34" t="s">
        <v>253</v>
      </c>
      <c r="L26" s="26">
        <v>2021</v>
      </c>
      <c r="M26" s="26">
        <v>2023</v>
      </c>
      <c r="N26" s="40" t="s">
        <v>611</v>
      </c>
      <c r="O26" s="11"/>
      <c r="P26" s="4"/>
    </row>
    <row r="27" spans="1:16" ht="30.75" customHeight="1">
      <c r="A27" s="173"/>
      <c r="B27" s="284"/>
      <c r="C27" s="38" t="s">
        <v>683</v>
      </c>
      <c r="D27" s="40" t="s">
        <v>137</v>
      </c>
      <c r="E27" s="48">
        <v>1200000</v>
      </c>
      <c r="F27" s="73">
        <f>E27*15/100</f>
        <v>180000</v>
      </c>
      <c r="G27" s="73">
        <f>E27*85/100</f>
        <v>1020000</v>
      </c>
      <c r="H27" s="40"/>
      <c r="I27" s="40"/>
      <c r="J27" s="40" t="s">
        <v>680</v>
      </c>
      <c r="K27" s="41" t="s">
        <v>382</v>
      </c>
      <c r="L27" s="40">
        <v>2024</v>
      </c>
      <c r="M27" s="40">
        <v>2027</v>
      </c>
      <c r="N27" s="40" t="s">
        <v>611</v>
      </c>
      <c r="O27" s="11"/>
      <c r="P27" s="4"/>
    </row>
    <row r="28" spans="1:16" ht="18" customHeight="1">
      <c r="A28" s="173"/>
      <c r="B28" s="284"/>
      <c r="C28" s="4" t="s">
        <v>684</v>
      </c>
      <c r="D28" s="11" t="s">
        <v>135</v>
      </c>
      <c r="E28" s="49">
        <v>500000</v>
      </c>
      <c r="F28" s="73">
        <v>75000</v>
      </c>
      <c r="G28" s="73"/>
      <c r="H28" s="73"/>
      <c r="I28" s="73">
        <v>425000</v>
      </c>
      <c r="J28" s="40"/>
      <c r="K28" s="4" t="s">
        <v>254</v>
      </c>
      <c r="L28" s="40">
        <v>2021</v>
      </c>
      <c r="M28" s="40">
        <v>2026</v>
      </c>
      <c r="N28" s="40" t="s">
        <v>611</v>
      </c>
      <c r="O28" s="11"/>
      <c r="P28" s="4"/>
    </row>
    <row r="29" spans="1:16" ht="33.75" customHeight="1">
      <c r="A29" s="173"/>
      <c r="B29" s="284"/>
      <c r="C29" s="4" t="s">
        <v>255</v>
      </c>
      <c r="D29" s="11" t="s">
        <v>685</v>
      </c>
      <c r="E29" s="49">
        <v>50000</v>
      </c>
      <c r="F29" s="73">
        <v>50000</v>
      </c>
      <c r="G29" s="73"/>
      <c r="H29" s="73"/>
      <c r="I29" s="73"/>
      <c r="J29" s="73"/>
      <c r="K29" s="4" t="s">
        <v>256</v>
      </c>
      <c r="L29" s="40">
        <v>2021</v>
      </c>
      <c r="M29" s="40">
        <v>2026</v>
      </c>
      <c r="N29" s="40" t="s">
        <v>611</v>
      </c>
      <c r="O29" s="11"/>
      <c r="P29" s="4"/>
    </row>
    <row r="30" spans="1:16" ht="60.75" customHeight="1">
      <c r="A30" s="173"/>
      <c r="B30" s="284"/>
      <c r="C30" s="16" t="s">
        <v>258</v>
      </c>
      <c r="D30" s="11" t="s">
        <v>191</v>
      </c>
      <c r="E30" s="49">
        <v>300000</v>
      </c>
      <c r="F30" s="61">
        <v>30000</v>
      </c>
      <c r="G30" s="73">
        <v>270000</v>
      </c>
      <c r="H30" s="73"/>
      <c r="I30" s="73"/>
      <c r="J30" s="73" t="s">
        <v>969</v>
      </c>
      <c r="K30" s="4" t="s">
        <v>686</v>
      </c>
      <c r="L30" s="11">
        <v>2022</v>
      </c>
      <c r="M30" s="11">
        <v>2027</v>
      </c>
      <c r="N30" s="11" t="s">
        <v>678</v>
      </c>
      <c r="O30" s="11"/>
      <c r="P30" s="4"/>
    </row>
    <row r="31" spans="1:16" ht="61.5" customHeight="1">
      <c r="A31" s="10" t="s">
        <v>259</v>
      </c>
      <c r="B31" s="10" t="s">
        <v>260</v>
      </c>
      <c r="C31" s="41" t="s">
        <v>257</v>
      </c>
      <c r="D31" s="40" t="s">
        <v>191</v>
      </c>
      <c r="E31" s="49">
        <v>90000</v>
      </c>
      <c r="F31" s="61">
        <v>90000</v>
      </c>
      <c r="G31" s="40"/>
      <c r="H31" s="40"/>
      <c r="I31" s="40"/>
      <c r="J31" s="40"/>
      <c r="K31" s="41" t="s">
        <v>383</v>
      </c>
      <c r="L31" s="40">
        <v>2022</v>
      </c>
      <c r="M31" s="40">
        <v>2027</v>
      </c>
      <c r="N31" s="40" t="s">
        <v>687</v>
      </c>
      <c r="O31" s="11"/>
      <c r="P31" s="4"/>
    </row>
    <row r="32" spans="1:16" ht="91.5" customHeight="1">
      <c r="A32" s="10" t="s">
        <v>261</v>
      </c>
      <c r="B32" s="10" t="s">
        <v>1009</v>
      </c>
      <c r="C32" s="36" t="s">
        <v>262</v>
      </c>
      <c r="D32" s="40" t="s">
        <v>129</v>
      </c>
      <c r="E32" s="49">
        <v>500000</v>
      </c>
      <c r="F32" s="61">
        <v>87000</v>
      </c>
      <c r="G32" s="61">
        <v>413000</v>
      </c>
      <c r="H32" s="32"/>
      <c r="I32" s="32"/>
      <c r="J32" s="40" t="s">
        <v>737</v>
      </c>
      <c r="K32" s="70" t="s">
        <v>722</v>
      </c>
      <c r="L32" s="40">
        <v>2023</v>
      </c>
      <c r="M32" s="40">
        <v>2025</v>
      </c>
      <c r="N32" s="40" t="s">
        <v>688</v>
      </c>
      <c r="O32" s="11"/>
      <c r="P32" s="4"/>
    </row>
    <row r="33" spans="1:16" ht="78" customHeight="1">
      <c r="A33" s="10" t="s">
        <v>263</v>
      </c>
      <c r="B33" s="10" t="s">
        <v>264</v>
      </c>
      <c r="C33" s="36" t="s">
        <v>265</v>
      </c>
      <c r="D33" s="40" t="s">
        <v>691</v>
      </c>
      <c r="E33" s="49">
        <v>100000</v>
      </c>
      <c r="F33" s="61">
        <f>E33*50/100</f>
        <v>50000</v>
      </c>
      <c r="G33" s="61"/>
      <c r="H33" s="61"/>
      <c r="I33" s="61">
        <f>E33*50/100</f>
        <v>50000</v>
      </c>
      <c r="J33" s="40" t="s">
        <v>689</v>
      </c>
      <c r="K33" s="72" t="s">
        <v>690</v>
      </c>
      <c r="L33" s="40">
        <v>2022</v>
      </c>
      <c r="M33" s="40">
        <v>2025</v>
      </c>
      <c r="N33" s="40" t="s">
        <v>708</v>
      </c>
      <c r="O33" s="11"/>
      <c r="P33" s="4"/>
    </row>
    <row r="34" spans="1:16" ht="61.5" customHeight="1">
      <c r="A34" s="10" t="s">
        <v>692</v>
      </c>
      <c r="B34" s="72" t="s">
        <v>1010</v>
      </c>
      <c r="C34" s="36" t="s">
        <v>991</v>
      </c>
      <c r="D34" s="40" t="s">
        <v>191</v>
      </c>
      <c r="E34" s="49">
        <v>100000</v>
      </c>
      <c r="F34" s="61">
        <f>E34*50/100</f>
        <v>50000</v>
      </c>
      <c r="G34" s="61"/>
      <c r="H34" s="61"/>
      <c r="I34" s="61">
        <f>E34*50/100</f>
        <v>50000</v>
      </c>
      <c r="J34" s="40" t="s">
        <v>735</v>
      </c>
      <c r="K34" s="72" t="s">
        <v>1011</v>
      </c>
      <c r="L34" s="40">
        <v>2022</v>
      </c>
      <c r="M34" s="40">
        <v>2027</v>
      </c>
      <c r="N34" s="40" t="s">
        <v>693</v>
      </c>
      <c r="O34" s="11"/>
      <c r="P34" s="4"/>
    </row>
    <row r="35" spans="1:16" ht="16.5" customHeight="1">
      <c r="A35" s="285" t="s">
        <v>270</v>
      </c>
      <c r="B35" s="286"/>
      <c r="C35" s="286"/>
      <c r="D35" s="286"/>
      <c r="E35" s="286"/>
      <c r="F35" s="286"/>
      <c r="G35" s="286"/>
      <c r="H35" s="286"/>
      <c r="I35" s="286"/>
      <c r="J35" s="286"/>
      <c r="K35" s="286"/>
      <c r="L35" s="286"/>
      <c r="M35" s="286"/>
      <c r="N35" s="286"/>
      <c r="O35" s="286"/>
      <c r="P35" s="287"/>
    </row>
    <row r="36" spans="1:16" ht="15.75">
      <c r="A36" s="197" t="s">
        <v>271</v>
      </c>
      <c r="B36" s="198"/>
      <c r="C36" s="198"/>
      <c r="D36" s="198"/>
      <c r="E36" s="198"/>
      <c r="F36" s="198"/>
      <c r="G36" s="198"/>
      <c r="H36" s="198"/>
      <c r="I36" s="198"/>
      <c r="J36" s="198"/>
      <c r="K36" s="198"/>
      <c r="L36" s="198"/>
      <c r="M36" s="198"/>
      <c r="N36" s="198"/>
      <c r="O36" s="198"/>
      <c r="P36" s="199"/>
    </row>
    <row r="37" spans="1:16" ht="31.5" customHeight="1">
      <c r="A37" s="204" t="s">
        <v>272</v>
      </c>
      <c r="B37" s="204" t="s">
        <v>273</v>
      </c>
      <c r="C37" s="42" t="s">
        <v>697</v>
      </c>
      <c r="D37" s="26" t="s">
        <v>625</v>
      </c>
      <c r="E37" s="49">
        <v>800000</v>
      </c>
      <c r="F37" s="61">
        <f>E37*15/100</f>
        <v>120000</v>
      </c>
      <c r="G37" s="61">
        <f>E37*85/100</f>
        <v>680000</v>
      </c>
      <c r="H37" s="40"/>
      <c r="I37" s="40"/>
      <c r="J37" s="40"/>
      <c r="K37" s="41" t="s">
        <v>699</v>
      </c>
      <c r="L37" s="40">
        <v>2023</v>
      </c>
      <c r="M37" s="40">
        <v>2027</v>
      </c>
      <c r="N37" s="40" t="s">
        <v>698</v>
      </c>
      <c r="O37" s="11"/>
      <c r="P37" s="4"/>
    </row>
    <row r="38" spans="1:16" ht="53.25" customHeight="1">
      <c r="A38" s="280"/>
      <c r="B38" s="280"/>
      <c r="C38" s="15" t="s">
        <v>937</v>
      </c>
      <c r="D38" s="18" t="s">
        <v>625</v>
      </c>
      <c r="E38" s="49">
        <v>176361.65</v>
      </c>
      <c r="F38" s="61">
        <v>26454.25</v>
      </c>
      <c r="G38" s="61"/>
      <c r="H38" s="61"/>
      <c r="I38" s="61">
        <v>149907.4</v>
      </c>
      <c r="J38" s="11" t="s">
        <v>938</v>
      </c>
      <c r="K38" s="4" t="s">
        <v>939</v>
      </c>
      <c r="L38" s="11">
        <v>2021</v>
      </c>
      <c r="M38" s="11">
        <v>2027</v>
      </c>
      <c r="N38" s="11" t="s">
        <v>940</v>
      </c>
      <c r="O38" s="11"/>
      <c r="P38" s="4"/>
    </row>
    <row r="39" spans="1:16" ht="48" customHeight="1">
      <c r="A39" s="280"/>
      <c r="B39" s="280"/>
      <c r="C39" s="72" t="s">
        <v>379</v>
      </c>
      <c r="D39" s="40" t="s">
        <v>191</v>
      </c>
      <c r="E39" s="48">
        <v>100000</v>
      </c>
      <c r="F39" s="59">
        <f>E39*15/100</f>
        <v>15000</v>
      </c>
      <c r="G39" s="59">
        <f>E39*85/100</f>
        <v>85000</v>
      </c>
      <c r="H39" s="32"/>
      <c r="I39" s="32"/>
      <c r="J39" s="40" t="s">
        <v>738</v>
      </c>
      <c r="K39" s="41" t="s">
        <v>700</v>
      </c>
      <c r="L39" s="40">
        <v>2022</v>
      </c>
      <c r="M39" s="40">
        <v>2024</v>
      </c>
      <c r="N39" s="40" t="s">
        <v>713</v>
      </c>
      <c r="O39" s="11"/>
      <c r="P39" s="4"/>
    </row>
    <row r="40" spans="1:16" ht="48" customHeight="1">
      <c r="A40" s="280"/>
      <c r="B40" s="280"/>
      <c r="C40" s="72" t="s">
        <v>1012</v>
      </c>
      <c r="D40" s="40" t="s">
        <v>191</v>
      </c>
      <c r="E40" s="48"/>
      <c r="F40" s="61"/>
      <c r="G40" s="61"/>
      <c r="H40" s="12"/>
      <c r="I40" s="12"/>
      <c r="J40" s="12" t="s">
        <v>446</v>
      </c>
      <c r="K40" s="15" t="s">
        <v>1013</v>
      </c>
      <c r="L40" s="12">
        <v>2022</v>
      </c>
      <c r="M40" s="12">
        <v>2027</v>
      </c>
      <c r="N40" s="12" t="s">
        <v>702</v>
      </c>
      <c r="O40" s="11"/>
      <c r="P40" s="4"/>
    </row>
    <row r="41" spans="1:16" ht="77.25" customHeight="1">
      <c r="A41" s="280"/>
      <c r="B41" s="280"/>
      <c r="C41" s="10" t="s">
        <v>1077</v>
      </c>
      <c r="D41" s="11" t="s">
        <v>1071</v>
      </c>
      <c r="E41" s="51">
        <v>467084.86</v>
      </c>
      <c r="F41" s="61">
        <v>467084.86</v>
      </c>
      <c r="G41" s="61"/>
      <c r="H41" s="12"/>
      <c r="I41" s="12"/>
      <c r="J41" s="12" t="s">
        <v>1112</v>
      </c>
      <c r="K41" s="15" t="s">
        <v>1078</v>
      </c>
      <c r="L41" s="12">
        <v>2023</v>
      </c>
      <c r="M41" s="12">
        <v>2024</v>
      </c>
      <c r="N41" s="12" t="s">
        <v>1070</v>
      </c>
      <c r="O41" s="11"/>
      <c r="P41" s="4"/>
    </row>
    <row r="42" spans="1:16" ht="62.25" customHeight="1">
      <c r="A42" s="280"/>
      <c r="B42" s="280"/>
      <c r="C42" s="15" t="s">
        <v>1003</v>
      </c>
      <c r="D42" s="40" t="s">
        <v>191</v>
      </c>
      <c r="E42" s="48"/>
      <c r="F42" s="61"/>
      <c r="G42" s="61"/>
      <c r="H42" s="12"/>
      <c r="I42" s="12"/>
      <c r="J42" s="12" t="s">
        <v>446</v>
      </c>
      <c r="K42" s="15" t="s">
        <v>1004</v>
      </c>
      <c r="L42" s="12">
        <v>2022</v>
      </c>
      <c r="M42" s="12">
        <v>2027</v>
      </c>
      <c r="N42" s="12" t="s">
        <v>702</v>
      </c>
      <c r="O42" s="11"/>
      <c r="P42" s="4"/>
    </row>
    <row r="43" spans="1:16" ht="63" customHeight="1">
      <c r="A43" s="280"/>
      <c r="B43" s="280"/>
      <c r="C43" s="10" t="s">
        <v>386</v>
      </c>
      <c r="D43" s="40" t="s">
        <v>739</v>
      </c>
      <c r="E43" s="48">
        <v>588235</v>
      </c>
      <c r="F43" s="73">
        <v>88235</v>
      </c>
      <c r="G43" s="73">
        <v>500000</v>
      </c>
      <c r="H43" s="18"/>
      <c r="I43" s="18"/>
      <c r="J43" s="18" t="s">
        <v>447</v>
      </c>
      <c r="K43" s="10" t="s">
        <v>387</v>
      </c>
      <c r="L43" s="18">
        <v>2022</v>
      </c>
      <c r="M43" s="18">
        <v>2027</v>
      </c>
      <c r="N43" s="11" t="s">
        <v>701</v>
      </c>
      <c r="O43" s="11"/>
      <c r="P43" s="4"/>
    </row>
    <row r="44" spans="1:16" ht="60.75" customHeight="1">
      <c r="A44" s="280"/>
      <c r="B44" s="280"/>
      <c r="C44" s="10" t="s">
        <v>724</v>
      </c>
      <c r="D44" s="40" t="s">
        <v>739</v>
      </c>
      <c r="E44" s="49">
        <v>1171048</v>
      </c>
      <c r="F44" s="73">
        <v>175657</v>
      </c>
      <c r="G44" s="73"/>
      <c r="H44" s="11"/>
      <c r="I44" s="73">
        <v>995391</v>
      </c>
      <c r="J44" s="11" t="s">
        <v>446</v>
      </c>
      <c r="K44" s="4" t="s">
        <v>275</v>
      </c>
      <c r="L44" s="11">
        <v>2021</v>
      </c>
      <c r="M44" s="11">
        <v>2021</v>
      </c>
      <c r="N44" s="11" t="s">
        <v>701</v>
      </c>
      <c r="O44" s="11"/>
      <c r="P44" s="4"/>
    </row>
    <row r="45" spans="1:16" ht="46.5" customHeight="1">
      <c r="A45" s="280"/>
      <c r="B45" s="280"/>
      <c r="C45" s="15" t="s">
        <v>276</v>
      </c>
      <c r="D45" s="12" t="s">
        <v>191</v>
      </c>
      <c r="E45" s="49">
        <v>1861927.15</v>
      </c>
      <c r="F45" s="61">
        <v>281927.15</v>
      </c>
      <c r="G45" s="61">
        <v>1580000</v>
      </c>
      <c r="H45" s="12"/>
      <c r="I45" s="12"/>
      <c r="J45" s="12" t="s">
        <v>446</v>
      </c>
      <c r="K45" s="16" t="s">
        <v>723</v>
      </c>
      <c r="L45" s="12">
        <v>2023</v>
      </c>
      <c r="M45" s="12">
        <v>2026</v>
      </c>
      <c r="N45" s="12" t="s">
        <v>702</v>
      </c>
      <c r="O45" s="11"/>
      <c r="P45" s="4"/>
    </row>
    <row r="46" spans="1:16" ht="63" customHeight="1">
      <c r="A46" s="280"/>
      <c r="B46" s="280"/>
      <c r="C46" s="10" t="s">
        <v>976</v>
      </c>
      <c r="D46" s="11" t="s">
        <v>191</v>
      </c>
      <c r="E46" s="49">
        <v>200000</v>
      </c>
      <c r="F46" s="73">
        <v>40000</v>
      </c>
      <c r="G46" s="73">
        <v>160000</v>
      </c>
      <c r="H46" s="11"/>
      <c r="I46" s="11"/>
      <c r="J46" s="11"/>
      <c r="K46" s="4" t="s">
        <v>980</v>
      </c>
      <c r="L46" s="11">
        <v>2023</v>
      </c>
      <c r="M46" s="11">
        <v>2027</v>
      </c>
      <c r="N46" s="11" t="s">
        <v>702</v>
      </c>
      <c r="O46" s="11"/>
      <c r="P46" s="4"/>
    </row>
    <row r="47" spans="1:16" ht="19.5" customHeight="1">
      <c r="A47" s="271"/>
      <c r="B47" s="271"/>
      <c r="C47" s="10" t="s">
        <v>277</v>
      </c>
      <c r="D47" s="11" t="s">
        <v>191</v>
      </c>
      <c r="E47" s="49">
        <v>50000</v>
      </c>
      <c r="F47" s="73">
        <v>50000</v>
      </c>
      <c r="G47" s="73"/>
      <c r="H47" s="11"/>
      <c r="I47" s="11"/>
      <c r="J47" s="11"/>
      <c r="K47" s="4" t="s">
        <v>703</v>
      </c>
      <c r="L47" s="11">
        <v>2022</v>
      </c>
      <c r="M47" s="11">
        <v>2027</v>
      </c>
      <c r="N47" s="11" t="s">
        <v>704</v>
      </c>
      <c r="O47" s="11"/>
      <c r="P47" s="4"/>
    </row>
    <row r="48" spans="1:16" ht="138" customHeight="1">
      <c r="A48" s="204" t="s">
        <v>278</v>
      </c>
      <c r="B48" s="204" t="s">
        <v>279</v>
      </c>
      <c r="C48" s="7" t="s">
        <v>986</v>
      </c>
      <c r="D48" s="18" t="s">
        <v>137</v>
      </c>
      <c r="E48" s="49">
        <v>150773</v>
      </c>
      <c r="F48" s="73">
        <f>E48*15/100</f>
        <v>22615.95</v>
      </c>
      <c r="G48" s="73"/>
      <c r="H48" s="73">
        <f>E48*85/100</f>
        <v>128157.05</v>
      </c>
      <c r="I48" s="12"/>
      <c r="J48" s="12" t="s">
        <v>938</v>
      </c>
      <c r="K48" s="4" t="s">
        <v>280</v>
      </c>
      <c r="L48" s="12">
        <v>2021</v>
      </c>
      <c r="M48" s="12">
        <v>2022</v>
      </c>
      <c r="N48" s="11" t="s">
        <v>470</v>
      </c>
      <c r="O48" s="11"/>
      <c r="P48" s="4"/>
    </row>
    <row r="49" spans="1:16" ht="76.5" customHeight="1">
      <c r="A49" s="280"/>
      <c r="B49" s="280"/>
      <c r="C49" s="15" t="s">
        <v>274</v>
      </c>
      <c r="D49" s="18" t="s">
        <v>129</v>
      </c>
      <c r="E49" s="51">
        <v>2000000</v>
      </c>
      <c r="F49" s="73">
        <f>E49*15/100</f>
        <v>300000</v>
      </c>
      <c r="G49" s="73"/>
      <c r="H49" s="73">
        <v>1700000</v>
      </c>
      <c r="I49" s="73"/>
      <c r="J49" s="11" t="s">
        <v>744</v>
      </c>
      <c r="K49" s="4" t="s">
        <v>1166</v>
      </c>
      <c r="L49" s="11">
        <v>2022</v>
      </c>
      <c r="M49" s="11">
        <v>2027</v>
      </c>
      <c r="N49" s="11" t="s">
        <v>615</v>
      </c>
      <c r="O49" s="11"/>
      <c r="P49" s="4"/>
    </row>
    <row r="50" spans="1:16" ht="33.75" customHeight="1">
      <c r="A50" s="280"/>
      <c r="B50" s="280"/>
      <c r="C50" s="10" t="s">
        <v>705</v>
      </c>
      <c r="D50" s="18" t="s">
        <v>137</v>
      </c>
      <c r="E50" s="49">
        <v>83000</v>
      </c>
      <c r="F50" s="73">
        <f>E50*15/100</f>
        <v>12450</v>
      </c>
      <c r="G50" s="73">
        <f>E50*85/100</f>
        <v>70550</v>
      </c>
      <c r="H50" s="73"/>
      <c r="I50" s="73"/>
      <c r="J50" s="11"/>
      <c r="K50" s="4" t="s">
        <v>385</v>
      </c>
      <c r="L50" s="11">
        <v>2023</v>
      </c>
      <c r="M50" s="11">
        <v>2027</v>
      </c>
      <c r="N50" s="11" t="s">
        <v>701</v>
      </c>
      <c r="O50" s="11"/>
      <c r="P50" s="4"/>
    </row>
    <row r="51" spans="1:16" ht="60.75" customHeight="1">
      <c r="A51" s="280"/>
      <c r="B51" s="280"/>
      <c r="C51" s="10" t="s">
        <v>740</v>
      </c>
      <c r="D51" s="40" t="s">
        <v>739</v>
      </c>
      <c r="E51" s="49">
        <v>966000</v>
      </c>
      <c r="F51" s="73">
        <v>966000</v>
      </c>
      <c r="G51" s="73"/>
      <c r="H51" s="73"/>
      <c r="I51" s="73"/>
      <c r="J51" s="11"/>
      <c r="K51" s="41" t="s">
        <v>745</v>
      </c>
      <c r="L51" s="40">
        <v>2020</v>
      </c>
      <c r="M51" s="40">
        <v>2026</v>
      </c>
      <c r="N51" s="40" t="s">
        <v>701</v>
      </c>
      <c r="O51" s="11"/>
      <c r="P51" s="4"/>
    </row>
    <row r="52" spans="1:16" ht="60.75" customHeight="1">
      <c r="A52" s="280"/>
      <c r="B52" s="280"/>
      <c r="C52" s="10" t="s">
        <v>1148</v>
      </c>
      <c r="D52" s="11" t="s">
        <v>1155</v>
      </c>
      <c r="E52" s="51">
        <v>2000000</v>
      </c>
      <c r="F52" s="73"/>
      <c r="G52" s="73"/>
      <c r="H52" s="73"/>
      <c r="I52" s="73"/>
      <c r="J52" s="11" t="s">
        <v>1149</v>
      </c>
      <c r="K52" s="4" t="s">
        <v>1150</v>
      </c>
      <c r="L52" s="11">
        <v>2024</v>
      </c>
      <c r="M52" s="11">
        <v>2027</v>
      </c>
      <c r="N52" s="11" t="s">
        <v>1151</v>
      </c>
      <c r="O52" s="11"/>
      <c r="P52" s="4"/>
    </row>
    <row r="53" spans="1:16" ht="33" customHeight="1">
      <c r="A53" s="271"/>
      <c r="B53" s="271"/>
      <c r="C53" s="10" t="s">
        <v>706</v>
      </c>
      <c r="D53" s="18" t="s">
        <v>135</v>
      </c>
      <c r="E53" s="49">
        <v>150000</v>
      </c>
      <c r="F53" s="73">
        <v>22500</v>
      </c>
      <c r="G53" s="73"/>
      <c r="H53" s="73"/>
      <c r="I53" s="73">
        <v>127500</v>
      </c>
      <c r="J53" s="11"/>
      <c r="K53" s="4" t="s">
        <v>281</v>
      </c>
      <c r="L53" s="40">
        <v>2021</v>
      </c>
      <c r="M53" s="40">
        <v>2026</v>
      </c>
      <c r="N53" s="40" t="s">
        <v>701</v>
      </c>
      <c r="O53" s="11"/>
      <c r="P53" s="4"/>
    </row>
    <row r="54" spans="1:16" ht="33.75" customHeight="1">
      <c r="A54" s="204" t="s">
        <v>282</v>
      </c>
      <c r="B54" s="204" t="s">
        <v>283</v>
      </c>
      <c r="C54" s="10" t="s">
        <v>284</v>
      </c>
      <c r="D54" s="11" t="s">
        <v>191</v>
      </c>
      <c r="E54" s="49">
        <v>900000</v>
      </c>
      <c r="F54" s="73">
        <f>E54*15/100</f>
        <v>135000</v>
      </c>
      <c r="G54" s="73">
        <f>E54*85/100</f>
        <v>765000</v>
      </c>
      <c r="H54" s="40"/>
      <c r="I54" s="40"/>
      <c r="J54" s="40"/>
      <c r="K54" s="41" t="s">
        <v>707</v>
      </c>
      <c r="L54" s="40">
        <v>2022</v>
      </c>
      <c r="M54" s="40">
        <v>2026</v>
      </c>
      <c r="N54" s="40" t="s">
        <v>709</v>
      </c>
      <c r="O54" s="11"/>
      <c r="P54" s="4"/>
    </row>
    <row r="55" spans="1:16" ht="45.75" customHeight="1">
      <c r="A55" s="280"/>
      <c r="B55" s="280"/>
      <c r="C55" s="17" t="s">
        <v>945</v>
      </c>
      <c r="D55" s="90" t="s">
        <v>191</v>
      </c>
      <c r="E55" s="105">
        <v>50000</v>
      </c>
      <c r="F55" s="106">
        <v>50000</v>
      </c>
      <c r="G55" s="106"/>
      <c r="H55" s="90"/>
      <c r="I55" s="90"/>
      <c r="J55" s="90"/>
      <c r="K55" s="91" t="s">
        <v>993</v>
      </c>
      <c r="L55" s="90">
        <v>2023</v>
      </c>
      <c r="M55" s="90">
        <v>2024</v>
      </c>
      <c r="N55" s="90" t="s">
        <v>917</v>
      </c>
      <c r="O55" s="90"/>
      <c r="P55" s="91"/>
    </row>
    <row r="56" spans="1:16" ht="31.5" customHeight="1">
      <c r="A56" s="280"/>
      <c r="B56" s="280"/>
      <c r="C56" s="17" t="s">
        <v>710</v>
      </c>
      <c r="D56" s="90" t="s">
        <v>191</v>
      </c>
      <c r="E56" s="105">
        <v>200000</v>
      </c>
      <c r="F56" s="107">
        <v>30000</v>
      </c>
      <c r="G56" s="108">
        <v>170000</v>
      </c>
      <c r="H56" s="90"/>
      <c r="I56" s="90"/>
      <c r="J56" s="90" t="s">
        <v>537</v>
      </c>
      <c r="K56" s="91" t="s">
        <v>942</v>
      </c>
      <c r="L56" s="90">
        <v>2024</v>
      </c>
      <c r="M56" s="90">
        <v>2027</v>
      </c>
      <c r="N56" s="90" t="s">
        <v>943</v>
      </c>
      <c r="O56" s="90"/>
      <c r="P56" s="91"/>
    </row>
    <row r="57" spans="1:16" ht="36" customHeight="1">
      <c r="A57" s="280"/>
      <c r="B57" s="280"/>
      <c r="C57" s="17" t="s">
        <v>944</v>
      </c>
      <c r="D57" s="90" t="s">
        <v>561</v>
      </c>
      <c r="E57" s="105">
        <v>700000</v>
      </c>
      <c r="F57" s="107">
        <v>700000</v>
      </c>
      <c r="G57" s="90"/>
      <c r="H57" s="90"/>
      <c r="I57" s="90"/>
      <c r="J57" s="90"/>
      <c r="K57" s="91" t="s">
        <v>996</v>
      </c>
      <c r="L57" s="90">
        <v>2023</v>
      </c>
      <c r="M57" s="90">
        <v>2025</v>
      </c>
      <c r="N57" s="90" t="s">
        <v>941</v>
      </c>
      <c r="O57" s="90"/>
      <c r="P57" s="91"/>
    </row>
    <row r="58" spans="1:16" ht="46.5" customHeight="1">
      <c r="A58" s="10" t="s">
        <v>814</v>
      </c>
      <c r="B58" s="10" t="s">
        <v>815</v>
      </c>
      <c r="C58" s="10"/>
      <c r="D58" s="11"/>
      <c r="E58" s="49"/>
      <c r="F58" s="61"/>
      <c r="G58" s="40"/>
      <c r="H58" s="40"/>
      <c r="I58" s="40"/>
      <c r="J58" s="40"/>
      <c r="K58" s="41"/>
      <c r="L58" s="40"/>
      <c r="M58" s="40"/>
      <c r="N58" s="40"/>
      <c r="O58" s="11"/>
      <c r="P58" s="4"/>
    </row>
    <row r="59" spans="1:16" ht="15.75">
      <c r="A59" s="281" t="s">
        <v>285</v>
      </c>
      <c r="B59" s="282"/>
      <c r="C59" s="282"/>
      <c r="D59" s="282"/>
      <c r="E59" s="282"/>
      <c r="F59" s="282"/>
      <c r="G59" s="282"/>
      <c r="H59" s="282"/>
      <c r="I59" s="282"/>
      <c r="J59" s="282"/>
      <c r="K59" s="282"/>
      <c r="L59" s="282"/>
      <c r="M59" s="282"/>
      <c r="N59" s="282"/>
      <c r="O59" s="282"/>
      <c r="P59" s="283"/>
    </row>
    <row r="60" spans="1:16" ht="31.5">
      <c r="A60" s="91" t="s">
        <v>286</v>
      </c>
      <c r="B60" s="204" t="s">
        <v>287</v>
      </c>
      <c r="C60" s="36" t="s">
        <v>288</v>
      </c>
      <c r="D60" s="40" t="s">
        <v>191</v>
      </c>
      <c r="E60" s="51">
        <v>300000</v>
      </c>
      <c r="F60" s="32">
        <v>52066</v>
      </c>
      <c r="G60" s="32">
        <v>247934</v>
      </c>
      <c r="H60" s="32"/>
      <c r="I60" s="32"/>
      <c r="J60" s="32" t="s">
        <v>743</v>
      </c>
      <c r="K60" s="41" t="s">
        <v>711</v>
      </c>
      <c r="L60" s="40">
        <v>2023</v>
      </c>
      <c r="M60" s="40">
        <v>2027</v>
      </c>
      <c r="N60" s="40" t="s">
        <v>712</v>
      </c>
      <c r="O60" s="11"/>
      <c r="P60" s="4"/>
    </row>
    <row r="61" spans="1:16" ht="33.75" customHeight="1">
      <c r="A61" s="125"/>
      <c r="B61" s="271"/>
      <c r="C61" s="127" t="s">
        <v>288</v>
      </c>
      <c r="D61" s="115" t="s">
        <v>191</v>
      </c>
      <c r="E61" s="117">
        <v>535930</v>
      </c>
      <c r="F61" s="118">
        <v>90930</v>
      </c>
      <c r="G61" s="118">
        <v>445000</v>
      </c>
      <c r="H61" s="118"/>
      <c r="I61" s="118"/>
      <c r="J61" s="118" t="s">
        <v>1121</v>
      </c>
      <c r="K61" s="116" t="s">
        <v>1128</v>
      </c>
      <c r="L61" s="115">
        <v>2023</v>
      </c>
      <c r="M61" s="115">
        <v>2027</v>
      </c>
      <c r="N61" s="115" t="s">
        <v>1124</v>
      </c>
      <c r="O61" s="115"/>
      <c r="P61" s="116"/>
    </row>
    <row r="62" spans="1:16" ht="36" customHeight="1">
      <c r="A62" s="204" t="s">
        <v>289</v>
      </c>
      <c r="B62" s="204" t="s">
        <v>290</v>
      </c>
      <c r="C62" s="10" t="s">
        <v>714</v>
      </c>
      <c r="D62" s="40" t="s">
        <v>191</v>
      </c>
      <c r="E62" s="51"/>
      <c r="F62" s="32"/>
      <c r="G62" s="40"/>
      <c r="H62" s="40"/>
      <c r="I62" s="40"/>
      <c r="J62" s="40" t="s">
        <v>742</v>
      </c>
      <c r="K62" s="41" t="s">
        <v>715</v>
      </c>
      <c r="L62" s="40">
        <v>2023</v>
      </c>
      <c r="M62" s="40">
        <v>2027</v>
      </c>
      <c r="N62" s="40" t="s">
        <v>716</v>
      </c>
      <c r="O62" s="11"/>
      <c r="P62" s="4"/>
    </row>
    <row r="63" spans="1:16" ht="36" customHeight="1">
      <c r="A63" s="271"/>
      <c r="B63" s="271"/>
      <c r="C63" s="104" t="s">
        <v>714</v>
      </c>
      <c r="D63" s="115" t="s">
        <v>191</v>
      </c>
      <c r="E63" s="117">
        <v>30250</v>
      </c>
      <c r="F63" s="118">
        <v>5250</v>
      </c>
      <c r="G63" s="126">
        <v>25000</v>
      </c>
      <c r="H63" s="115"/>
      <c r="I63" s="115"/>
      <c r="J63" s="115" t="s">
        <v>1121</v>
      </c>
      <c r="K63" s="116" t="s">
        <v>1122</v>
      </c>
      <c r="L63" s="115">
        <v>2023</v>
      </c>
      <c r="M63" s="115">
        <v>2027</v>
      </c>
      <c r="N63" s="115" t="s">
        <v>1123</v>
      </c>
      <c r="O63" s="115"/>
      <c r="P63" s="116"/>
    </row>
    <row r="64" spans="1:16" ht="47.25" customHeight="1">
      <c r="A64" s="10" t="s">
        <v>291</v>
      </c>
      <c r="B64" s="10" t="s">
        <v>292</v>
      </c>
      <c r="C64" s="14"/>
      <c r="D64" s="18"/>
      <c r="E64" s="49"/>
      <c r="F64" s="73"/>
      <c r="G64" s="73"/>
      <c r="H64" s="73"/>
      <c r="I64" s="73"/>
      <c r="J64" s="73"/>
      <c r="K64" s="11"/>
      <c r="L64" s="40"/>
      <c r="M64" s="40"/>
      <c r="N64" s="11"/>
      <c r="O64" s="11"/>
      <c r="P64" s="4"/>
    </row>
    <row r="65" spans="1:16" ht="18" customHeight="1">
      <c r="A65" s="285" t="s">
        <v>601</v>
      </c>
      <c r="B65" s="286"/>
      <c r="C65" s="286"/>
      <c r="D65" s="286"/>
      <c r="E65" s="286"/>
      <c r="F65" s="286"/>
      <c r="G65" s="286"/>
      <c r="H65" s="286"/>
      <c r="I65" s="286"/>
      <c r="J65" s="286"/>
      <c r="K65" s="286"/>
      <c r="L65" s="286"/>
      <c r="M65" s="286"/>
      <c r="N65" s="286"/>
      <c r="O65" s="286"/>
      <c r="P65" s="287"/>
    </row>
    <row r="66" spans="1:16" ht="15.75">
      <c r="A66" s="197" t="s">
        <v>293</v>
      </c>
      <c r="B66" s="198"/>
      <c r="C66" s="198"/>
      <c r="D66" s="198"/>
      <c r="E66" s="198"/>
      <c r="F66" s="198"/>
      <c r="G66" s="198"/>
      <c r="H66" s="198"/>
      <c r="I66" s="198"/>
      <c r="J66" s="198"/>
      <c r="K66" s="198"/>
      <c r="L66" s="198"/>
      <c r="M66" s="198"/>
      <c r="N66" s="198"/>
      <c r="O66" s="198"/>
      <c r="P66" s="199"/>
    </row>
    <row r="67" spans="1:16" ht="77.25" customHeight="1">
      <c r="A67" s="10" t="s">
        <v>294</v>
      </c>
      <c r="B67" s="10" t="s">
        <v>748</v>
      </c>
      <c r="C67" s="10" t="s">
        <v>295</v>
      </c>
      <c r="D67" s="11" t="s">
        <v>191</v>
      </c>
      <c r="E67" s="48"/>
      <c r="F67" s="73"/>
      <c r="G67" s="40"/>
      <c r="H67" s="40"/>
      <c r="I67" s="40"/>
      <c r="J67" s="40" t="s">
        <v>742</v>
      </c>
      <c r="K67" s="41" t="s">
        <v>747</v>
      </c>
      <c r="L67" s="40">
        <v>2023</v>
      </c>
      <c r="M67" s="40">
        <v>2027</v>
      </c>
      <c r="N67" s="40" t="s">
        <v>716</v>
      </c>
      <c r="O67" s="11"/>
      <c r="P67" s="4"/>
    </row>
    <row r="68" spans="1:9" ht="29.25" customHeight="1">
      <c r="A68" s="288" t="s">
        <v>182</v>
      </c>
      <c r="B68" s="150"/>
      <c r="C68" s="150"/>
      <c r="D68" s="150"/>
      <c r="E68" s="74">
        <f>SUM(E9:E67)</f>
        <v>26948867.98</v>
      </c>
      <c r="F68" s="74">
        <f>SUM(F9:F67)</f>
        <v>7443728.970000001</v>
      </c>
      <c r="G68" s="74">
        <f>SUM(G9:G67)</f>
        <v>13376604.08</v>
      </c>
      <c r="H68" s="74">
        <f>SUM(H9:H67)</f>
        <v>1886885.52</v>
      </c>
      <c r="I68" s="74">
        <f>SUM(I9:I67)</f>
        <v>2241649.41</v>
      </c>
    </row>
  </sheetData>
  <sheetProtection/>
  <mergeCells count="36">
    <mergeCell ref="A66:P66"/>
    <mergeCell ref="A68:D68"/>
    <mergeCell ref="A1:P1"/>
    <mergeCell ref="A3:P3"/>
    <mergeCell ref="N4:N5"/>
    <mergeCell ref="O4:P4"/>
    <mergeCell ref="A2:P2"/>
    <mergeCell ref="A6:P6"/>
    <mergeCell ref="A7:P7"/>
    <mergeCell ref="A8:P8"/>
    <mergeCell ref="D4:D5"/>
    <mergeCell ref="E4:E5"/>
    <mergeCell ref="F4:J4"/>
    <mergeCell ref="K4:K5"/>
    <mergeCell ref="L4:M4"/>
    <mergeCell ref="C4:C5"/>
    <mergeCell ref="A4:A5"/>
    <mergeCell ref="A65:P65"/>
    <mergeCell ref="A54:A57"/>
    <mergeCell ref="B54:B57"/>
    <mergeCell ref="A35:P35"/>
    <mergeCell ref="A36:P36"/>
    <mergeCell ref="A59:P59"/>
    <mergeCell ref="B62:B63"/>
    <mergeCell ref="A62:A63"/>
    <mergeCell ref="B60:B61"/>
    <mergeCell ref="B4:B5"/>
    <mergeCell ref="A20:P20"/>
    <mergeCell ref="A37:A47"/>
    <mergeCell ref="B37:B47"/>
    <mergeCell ref="A48:A53"/>
    <mergeCell ref="B48:B53"/>
    <mergeCell ref="A21:A30"/>
    <mergeCell ref="B21:B30"/>
    <mergeCell ref="A10:A17"/>
    <mergeCell ref="B10:B17"/>
  </mergeCells>
  <printOptions/>
  <pageMargins left="0.25" right="0.25" top="0.75" bottom="0.75" header="0.3" footer="0.3"/>
  <pageSetup fitToHeight="0"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zoomScale="70" zoomScaleNormal="70" zoomScalePageLayoutView="0" workbookViewId="0" topLeftCell="A13">
      <selection activeCell="C9" sqref="A9:IV10"/>
    </sheetView>
  </sheetViews>
  <sheetFormatPr defaultColWidth="9.140625" defaultRowHeight="15"/>
  <cols>
    <col min="1" max="1" width="8.8515625" style="1" customWidth="1"/>
    <col min="2" max="2" width="35.57421875" style="1" customWidth="1"/>
    <col min="3" max="3" width="40.8515625" style="1" customWidth="1"/>
    <col min="4" max="4" width="16.7109375" style="1" customWidth="1"/>
    <col min="5" max="5" width="15.7109375" style="1" customWidth="1"/>
    <col min="6" max="6" width="14.421875" style="1" customWidth="1"/>
    <col min="7" max="7" width="14.57421875" style="1" customWidth="1"/>
    <col min="8" max="8" width="16.28125" style="1" customWidth="1"/>
    <col min="9" max="9" width="16.14062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1.421875" style="1" customWidth="1"/>
    <col min="16" max="16" width="24.140625" style="1" customWidth="1"/>
    <col min="17" max="16384" width="9.140625" style="1" customWidth="1"/>
  </cols>
  <sheetData>
    <row r="1" spans="1:16" ht="15">
      <c r="A1" s="272"/>
      <c r="B1" s="180"/>
      <c r="C1" s="180"/>
      <c r="D1" s="180"/>
      <c r="E1" s="180"/>
      <c r="F1" s="180"/>
      <c r="G1" s="180"/>
      <c r="H1" s="180"/>
      <c r="I1" s="180"/>
      <c r="J1" s="180"/>
      <c r="K1" s="180"/>
      <c r="L1" s="180"/>
      <c r="M1" s="180"/>
      <c r="N1" s="180"/>
      <c r="O1" s="180"/>
      <c r="P1" s="180"/>
    </row>
    <row r="2" spans="1:16" ht="22.5" customHeight="1">
      <c r="A2" s="297" t="s">
        <v>584</v>
      </c>
      <c r="B2" s="297"/>
      <c r="C2" s="297"/>
      <c r="D2" s="297"/>
      <c r="E2" s="297"/>
      <c r="F2" s="297"/>
      <c r="G2" s="297"/>
      <c r="H2" s="297"/>
      <c r="I2" s="297"/>
      <c r="J2" s="297"/>
      <c r="K2" s="297"/>
      <c r="L2" s="297"/>
      <c r="M2" s="297"/>
      <c r="N2" s="297"/>
      <c r="O2" s="298"/>
      <c r="P2" s="180"/>
    </row>
    <row r="3" spans="1:16" ht="15">
      <c r="A3" s="272"/>
      <c r="B3" s="180"/>
      <c r="C3" s="180"/>
      <c r="D3" s="180"/>
      <c r="E3" s="180"/>
      <c r="F3" s="180"/>
      <c r="G3" s="180"/>
      <c r="H3" s="180"/>
      <c r="I3" s="180"/>
      <c r="J3" s="180"/>
      <c r="K3" s="180"/>
      <c r="L3" s="180"/>
      <c r="M3" s="180"/>
      <c r="N3" s="180"/>
      <c r="O3" s="180"/>
      <c r="P3" s="180"/>
    </row>
    <row r="4" spans="1:16" ht="33" customHeight="1">
      <c r="A4" s="221" t="s">
        <v>0</v>
      </c>
      <c r="B4" s="221" t="s">
        <v>181</v>
      </c>
      <c r="C4" s="226" t="s">
        <v>138</v>
      </c>
      <c r="D4" s="228" t="s">
        <v>654</v>
      </c>
      <c r="E4" s="221" t="s">
        <v>1</v>
      </c>
      <c r="F4" s="241" t="s">
        <v>177</v>
      </c>
      <c r="G4" s="243"/>
      <c r="H4" s="243"/>
      <c r="I4" s="243"/>
      <c r="J4" s="244"/>
      <c r="K4" s="221" t="s">
        <v>179</v>
      </c>
      <c r="L4" s="221" t="s">
        <v>180</v>
      </c>
      <c r="M4" s="222"/>
      <c r="N4" s="226"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32"/>
      <c r="O5" s="87" t="s">
        <v>20</v>
      </c>
      <c r="P5" s="87" t="s">
        <v>796</v>
      </c>
    </row>
    <row r="6" spans="1:16" ht="18.75">
      <c r="A6" s="262" t="s">
        <v>801</v>
      </c>
      <c r="B6" s="263"/>
      <c r="C6" s="263"/>
      <c r="D6" s="263"/>
      <c r="E6" s="263"/>
      <c r="F6" s="263"/>
      <c r="G6" s="263"/>
      <c r="H6" s="263"/>
      <c r="I6" s="263"/>
      <c r="J6" s="263"/>
      <c r="K6" s="263"/>
      <c r="L6" s="263"/>
      <c r="M6" s="263"/>
      <c r="N6" s="263"/>
      <c r="O6" s="264"/>
      <c r="P6" s="265"/>
    </row>
    <row r="7" spans="1:16" ht="18.75" customHeight="1">
      <c r="A7" s="190" t="s">
        <v>595</v>
      </c>
      <c r="B7" s="190"/>
      <c r="C7" s="190"/>
      <c r="D7" s="190"/>
      <c r="E7" s="190"/>
      <c r="F7" s="190"/>
      <c r="G7" s="190"/>
      <c r="H7" s="190"/>
      <c r="I7" s="190"/>
      <c r="J7" s="190"/>
      <c r="K7" s="190"/>
      <c r="L7" s="190"/>
      <c r="M7" s="190"/>
      <c r="N7" s="190"/>
      <c r="O7" s="188"/>
      <c r="P7" s="82"/>
    </row>
    <row r="8" spans="1:16" ht="15.75">
      <c r="A8" s="218" t="s">
        <v>391</v>
      </c>
      <c r="B8" s="219"/>
      <c r="C8" s="219"/>
      <c r="D8" s="219"/>
      <c r="E8" s="219"/>
      <c r="F8" s="219"/>
      <c r="G8" s="219"/>
      <c r="H8" s="219"/>
      <c r="I8" s="219"/>
      <c r="J8" s="219"/>
      <c r="K8" s="219"/>
      <c r="L8" s="219"/>
      <c r="M8" s="219"/>
      <c r="N8" s="219"/>
      <c r="O8" s="295"/>
      <c r="P8" s="296"/>
    </row>
    <row r="9" spans="1:16" ht="77.25" customHeight="1">
      <c r="A9" s="204" t="s">
        <v>392</v>
      </c>
      <c r="B9" s="204" t="s">
        <v>393</v>
      </c>
      <c r="C9" s="7" t="s">
        <v>1159</v>
      </c>
      <c r="D9" s="11" t="s">
        <v>129</v>
      </c>
      <c r="E9" s="51">
        <v>2352941.18</v>
      </c>
      <c r="F9" s="30">
        <v>352941.18</v>
      </c>
      <c r="G9" s="30">
        <v>2000000</v>
      </c>
      <c r="H9" s="30">
        <v>200000</v>
      </c>
      <c r="I9" s="30">
        <v>0</v>
      </c>
      <c r="J9" s="11" t="s">
        <v>1161</v>
      </c>
      <c r="K9" s="10" t="s">
        <v>1156</v>
      </c>
      <c r="L9" s="11">
        <v>2024</v>
      </c>
      <c r="M9" s="11">
        <v>2026</v>
      </c>
      <c r="N9" s="11" t="s">
        <v>947</v>
      </c>
      <c r="O9" s="24"/>
      <c r="P9" s="14"/>
    </row>
    <row r="10" spans="1:16" ht="63" customHeight="1">
      <c r="A10" s="280"/>
      <c r="B10" s="280"/>
      <c r="C10" s="7" t="s">
        <v>1160</v>
      </c>
      <c r="D10" s="11" t="s">
        <v>1073</v>
      </c>
      <c r="E10" s="51">
        <v>1923541.55</v>
      </c>
      <c r="F10" s="30">
        <v>288531.23</v>
      </c>
      <c r="G10" s="30">
        <v>1635010.32</v>
      </c>
      <c r="H10" s="30">
        <v>163501</v>
      </c>
      <c r="I10" s="30">
        <v>0</v>
      </c>
      <c r="J10" s="11" t="s">
        <v>1162</v>
      </c>
      <c r="K10" s="10" t="s">
        <v>1163</v>
      </c>
      <c r="L10" s="11">
        <v>2025</v>
      </c>
      <c r="M10" s="11">
        <v>2028</v>
      </c>
      <c r="N10" s="11" t="s">
        <v>1164</v>
      </c>
      <c r="O10" s="24"/>
      <c r="P10" s="14"/>
    </row>
    <row r="11" spans="1:16" ht="46.5" customHeight="1">
      <c r="A11" s="10" t="s">
        <v>394</v>
      </c>
      <c r="B11" s="10" t="s">
        <v>395</v>
      </c>
      <c r="C11" s="10"/>
      <c r="D11" s="11"/>
      <c r="E11" s="48"/>
      <c r="F11" s="65"/>
      <c r="G11" s="65"/>
      <c r="H11" s="65"/>
      <c r="I11" s="65"/>
      <c r="J11" s="65"/>
      <c r="K11" s="11"/>
      <c r="L11" s="11"/>
      <c r="M11" s="11"/>
      <c r="N11" s="11"/>
      <c r="O11" s="24"/>
      <c r="P11" s="14"/>
    </row>
    <row r="12" spans="1:16" ht="15.75">
      <c r="A12" s="218" t="s">
        <v>596</v>
      </c>
      <c r="B12" s="219"/>
      <c r="C12" s="219"/>
      <c r="D12" s="219"/>
      <c r="E12" s="219"/>
      <c r="F12" s="219"/>
      <c r="G12" s="219"/>
      <c r="H12" s="219"/>
      <c r="I12" s="219"/>
      <c r="J12" s="219"/>
      <c r="K12" s="219"/>
      <c r="L12" s="219"/>
      <c r="M12" s="219"/>
      <c r="N12" s="219"/>
      <c r="O12" s="295"/>
      <c r="P12" s="296"/>
    </row>
    <row r="13" spans="1:16" ht="75.75" customHeight="1">
      <c r="A13" s="204" t="s">
        <v>396</v>
      </c>
      <c r="B13" s="204" t="s">
        <v>397</v>
      </c>
      <c r="C13" s="10" t="s">
        <v>1017</v>
      </c>
      <c r="D13" s="11" t="s">
        <v>191</v>
      </c>
      <c r="E13" s="48">
        <v>110000</v>
      </c>
      <c r="F13" s="65">
        <f>E13*15/100</f>
        <v>16500</v>
      </c>
      <c r="G13" s="65">
        <f>E13*85/100</f>
        <v>93500</v>
      </c>
      <c r="H13" s="40"/>
      <c r="I13" s="40"/>
      <c r="J13" s="40" t="s">
        <v>782</v>
      </c>
      <c r="K13" s="41" t="s">
        <v>401</v>
      </c>
      <c r="L13" s="40">
        <v>2022</v>
      </c>
      <c r="M13" s="40">
        <v>2025</v>
      </c>
      <c r="N13" s="40" t="s">
        <v>1018</v>
      </c>
      <c r="O13" s="24"/>
      <c r="P13" s="14"/>
    </row>
    <row r="14" spans="1:16" ht="51.75" customHeight="1">
      <c r="A14" s="205"/>
      <c r="B14" s="205"/>
      <c r="C14" s="10" t="s">
        <v>1082</v>
      </c>
      <c r="D14" s="11" t="s">
        <v>1073</v>
      </c>
      <c r="E14" s="51">
        <v>80000</v>
      </c>
      <c r="F14" s="30">
        <v>4000</v>
      </c>
      <c r="G14" s="30">
        <v>72000</v>
      </c>
      <c r="H14" s="122">
        <v>4000</v>
      </c>
      <c r="I14" s="11"/>
      <c r="J14" s="11" t="s">
        <v>788</v>
      </c>
      <c r="K14" s="4" t="s">
        <v>1081</v>
      </c>
      <c r="L14" s="11">
        <v>2023</v>
      </c>
      <c r="M14" s="11">
        <v>2023</v>
      </c>
      <c r="N14" s="11" t="s">
        <v>1018</v>
      </c>
      <c r="O14" s="57"/>
      <c r="P14" s="58"/>
    </row>
    <row r="15" spans="1:16" ht="48.75" customHeight="1">
      <c r="A15" s="204" t="s">
        <v>398</v>
      </c>
      <c r="B15" s="204" t="s">
        <v>399</v>
      </c>
      <c r="C15" s="10" t="s">
        <v>400</v>
      </c>
      <c r="D15" s="11" t="s">
        <v>129</v>
      </c>
      <c r="E15" s="48">
        <v>70000</v>
      </c>
      <c r="F15" s="30">
        <f>E15*15/100</f>
        <v>10500</v>
      </c>
      <c r="G15" s="30">
        <f>E15*85/100</f>
        <v>59500</v>
      </c>
      <c r="H15" s="30"/>
      <c r="I15" s="30"/>
      <c r="J15" s="11" t="s">
        <v>788</v>
      </c>
      <c r="K15" s="4" t="s">
        <v>401</v>
      </c>
      <c r="L15" s="11">
        <v>2023</v>
      </c>
      <c r="M15" s="11">
        <v>2027</v>
      </c>
      <c r="N15" s="11"/>
      <c r="O15" s="24"/>
      <c r="P15" s="14"/>
    </row>
    <row r="16" spans="1:16" ht="78" customHeight="1">
      <c r="A16" s="271"/>
      <c r="B16" s="205"/>
      <c r="C16" s="10" t="s">
        <v>402</v>
      </c>
      <c r="D16" s="11" t="s">
        <v>191</v>
      </c>
      <c r="E16" s="48">
        <v>50000</v>
      </c>
      <c r="F16" s="30">
        <f>E16*100/100</f>
        <v>50000</v>
      </c>
      <c r="G16" s="35"/>
      <c r="H16" s="40"/>
      <c r="I16" s="40"/>
      <c r="J16" s="40"/>
      <c r="K16" s="41" t="s">
        <v>783</v>
      </c>
      <c r="L16" s="40">
        <v>2022</v>
      </c>
      <c r="M16" s="40">
        <v>2027</v>
      </c>
      <c r="N16" s="40" t="s">
        <v>1018</v>
      </c>
      <c r="O16" s="24"/>
      <c r="P16" s="14"/>
    </row>
    <row r="17" spans="1:16" ht="48" customHeight="1">
      <c r="A17" s="10" t="s">
        <v>403</v>
      </c>
      <c r="B17" s="10" t="s">
        <v>404</v>
      </c>
      <c r="C17" s="72" t="s">
        <v>784</v>
      </c>
      <c r="D17" s="40" t="s">
        <v>191</v>
      </c>
      <c r="E17" s="48">
        <v>180000</v>
      </c>
      <c r="F17" s="30">
        <f>E17*100/100</f>
        <v>180000</v>
      </c>
      <c r="G17" s="35"/>
      <c r="H17" s="40"/>
      <c r="I17" s="40"/>
      <c r="J17" s="40"/>
      <c r="K17" s="41" t="s">
        <v>785</v>
      </c>
      <c r="L17" s="40">
        <v>2022</v>
      </c>
      <c r="M17" s="40">
        <v>2024</v>
      </c>
      <c r="N17" s="40" t="s">
        <v>1018</v>
      </c>
      <c r="O17" s="24"/>
      <c r="P17" s="14"/>
    </row>
    <row r="18" spans="1:16" ht="51" customHeight="1">
      <c r="A18" s="15" t="s">
        <v>405</v>
      </c>
      <c r="B18" s="15" t="s">
        <v>432</v>
      </c>
      <c r="C18" s="10" t="s">
        <v>1083</v>
      </c>
      <c r="D18" s="11" t="s">
        <v>1073</v>
      </c>
      <c r="E18" s="51">
        <v>40000</v>
      </c>
      <c r="F18" s="30">
        <v>2000</v>
      </c>
      <c r="G18" s="30">
        <v>36000</v>
      </c>
      <c r="H18" s="30">
        <v>2000</v>
      </c>
      <c r="I18" s="30"/>
      <c r="J18" s="11" t="s">
        <v>788</v>
      </c>
      <c r="K18" s="11" t="s">
        <v>1074</v>
      </c>
      <c r="L18" s="11">
        <v>2023</v>
      </c>
      <c r="M18" s="11">
        <v>2023</v>
      </c>
      <c r="N18" s="11" t="s">
        <v>1075</v>
      </c>
      <c r="O18" s="24"/>
      <c r="P18" s="14"/>
    </row>
    <row r="19" spans="1:16" ht="31.5" customHeight="1">
      <c r="A19" s="10" t="s">
        <v>406</v>
      </c>
      <c r="B19" s="10" t="s">
        <v>407</v>
      </c>
      <c r="C19" s="10"/>
      <c r="D19" s="11"/>
      <c r="E19" s="48"/>
      <c r="F19" s="30"/>
      <c r="G19" s="30"/>
      <c r="H19" s="30"/>
      <c r="I19" s="30"/>
      <c r="J19" s="11"/>
      <c r="K19" s="11"/>
      <c r="L19" s="11"/>
      <c r="M19" s="11"/>
      <c r="N19" s="11"/>
      <c r="O19" s="24"/>
      <c r="P19" s="14"/>
    </row>
    <row r="20" spans="1:16" ht="15.75">
      <c r="A20" s="218" t="s">
        <v>795</v>
      </c>
      <c r="B20" s="219"/>
      <c r="C20" s="219"/>
      <c r="D20" s="219"/>
      <c r="E20" s="219"/>
      <c r="F20" s="219"/>
      <c r="G20" s="219"/>
      <c r="H20" s="219"/>
      <c r="I20" s="219"/>
      <c r="J20" s="219"/>
      <c r="K20" s="219"/>
      <c r="L20" s="219"/>
      <c r="M20" s="219"/>
      <c r="N20" s="219"/>
      <c r="O20" s="295"/>
      <c r="P20" s="296"/>
    </row>
    <row r="21" spans="1:16" s="112" customFormat="1" ht="122.25" customHeight="1">
      <c r="A21" s="15" t="s">
        <v>408</v>
      </c>
      <c r="B21" s="15" t="s">
        <v>409</v>
      </c>
      <c r="C21" s="15" t="s">
        <v>410</v>
      </c>
      <c r="D21" s="12" t="s">
        <v>191</v>
      </c>
      <c r="E21" s="48">
        <v>200000</v>
      </c>
      <c r="F21" s="61">
        <f>E21*100/100</f>
        <v>200000</v>
      </c>
      <c r="G21" s="61"/>
      <c r="H21" s="61"/>
      <c r="I21" s="61"/>
      <c r="J21" s="12"/>
      <c r="K21" s="16" t="s">
        <v>433</v>
      </c>
      <c r="L21" s="109">
        <v>2022</v>
      </c>
      <c r="M21" s="109">
        <v>2024</v>
      </c>
      <c r="N21" s="109" t="s">
        <v>1018</v>
      </c>
      <c r="O21" s="110"/>
      <c r="P21" s="111"/>
    </row>
    <row r="22" spans="1:16" ht="62.25" customHeight="1">
      <c r="A22" s="10" t="s">
        <v>411</v>
      </c>
      <c r="B22" s="72" t="s">
        <v>412</v>
      </c>
      <c r="C22" s="72" t="s">
        <v>786</v>
      </c>
      <c r="D22" s="40" t="s">
        <v>191</v>
      </c>
      <c r="E22" s="48">
        <v>300000</v>
      </c>
      <c r="F22" s="61">
        <f>E22*100/100</f>
        <v>300000</v>
      </c>
      <c r="G22" s="40"/>
      <c r="H22" s="40"/>
      <c r="I22" s="40"/>
      <c r="J22" s="40"/>
      <c r="K22" s="72" t="s">
        <v>787</v>
      </c>
      <c r="L22" s="40">
        <v>2022</v>
      </c>
      <c r="M22" s="40">
        <v>2027</v>
      </c>
      <c r="N22" s="40" t="s">
        <v>1018</v>
      </c>
      <c r="O22" s="24"/>
      <c r="P22" s="14"/>
    </row>
    <row r="23" spans="1:10" ht="29.25" customHeight="1">
      <c r="A23" s="288" t="s">
        <v>182</v>
      </c>
      <c r="B23" s="150"/>
      <c r="C23" s="150"/>
      <c r="D23" s="150"/>
      <c r="E23" s="74">
        <f>SUM(E9:E22)</f>
        <v>5306482.73</v>
      </c>
      <c r="F23" s="74">
        <f>SUM(F9:F22)</f>
        <v>1404472.41</v>
      </c>
      <c r="G23" s="74">
        <f>SUM(G9:G22)</f>
        <v>3896010.3200000003</v>
      </c>
      <c r="H23" s="74">
        <f>SUM(H9:H22)</f>
        <v>369501</v>
      </c>
      <c r="I23" s="74">
        <f>SUM(I9:I22)</f>
        <v>0</v>
      </c>
      <c r="J23" s="55"/>
    </row>
  </sheetData>
  <sheetProtection/>
  <mergeCells count="25">
    <mergeCell ref="A1:P1"/>
    <mergeCell ref="A2:P2"/>
    <mergeCell ref="A3:P3"/>
    <mergeCell ref="C4:C5"/>
    <mergeCell ref="D4:D5"/>
    <mergeCell ref="A6:P6"/>
    <mergeCell ref="L4:M4"/>
    <mergeCell ref="A23:D23"/>
    <mergeCell ref="N4:N5"/>
    <mergeCell ref="O4:P4"/>
    <mergeCell ref="A8:P8"/>
    <mergeCell ref="A15:A16"/>
    <mergeCell ref="B15:B16"/>
    <mergeCell ref="E4:E5"/>
    <mergeCell ref="K4:K5"/>
    <mergeCell ref="B4:B5"/>
    <mergeCell ref="A20:P20"/>
    <mergeCell ref="A13:A14"/>
    <mergeCell ref="B13:B14"/>
    <mergeCell ref="A7:O7"/>
    <mergeCell ref="A9:A10"/>
    <mergeCell ref="B9:B10"/>
    <mergeCell ref="A4:A5"/>
    <mergeCell ref="A12:P12"/>
    <mergeCell ref="F4:J4"/>
  </mergeCells>
  <printOptions/>
  <pageMargins left="0.7" right="0.7" top="0.75" bottom="0.75" header="0.3" footer="0.3"/>
  <pageSetup fitToHeight="0" fitToWidth="1" horizontalDpi="600" verticalDpi="600" orientation="landscape" paperSize="8" scale="57"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85" zoomScaleNormal="85" zoomScalePageLayoutView="0" workbookViewId="0" topLeftCell="A31">
      <selection activeCell="C63" sqref="C63"/>
    </sheetView>
  </sheetViews>
  <sheetFormatPr defaultColWidth="9.140625" defaultRowHeight="15"/>
  <cols>
    <col min="1" max="1" width="8.8515625" style="1" customWidth="1"/>
    <col min="2" max="2" width="33.8515625" style="1" customWidth="1"/>
    <col min="3" max="3" width="43.140625" style="1" customWidth="1"/>
    <col min="4" max="4" width="16.7109375" style="1" customWidth="1"/>
    <col min="5" max="5" width="16.00390625" style="1" customWidth="1"/>
    <col min="6" max="6" width="14.7109375" style="1" customWidth="1"/>
    <col min="7" max="7" width="14.8515625" style="1" customWidth="1"/>
    <col min="8" max="8" width="16.7109375" style="1" customWidth="1"/>
    <col min="9" max="9" width="16.851562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1.7109375" style="1" customWidth="1"/>
    <col min="16" max="16" width="23.7109375" style="1" customWidth="1"/>
    <col min="17" max="16384" width="9.140625" style="1" customWidth="1"/>
  </cols>
  <sheetData>
    <row r="1" spans="1:16" ht="15">
      <c r="A1" s="272"/>
      <c r="B1" s="272"/>
      <c r="C1" s="272"/>
      <c r="D1" s="272"/>
      <c r="E1" s="272"/>
      <c r="F1" s="272"/>
      <c r="G1" s="272"/>
      <c r="H1" s="272"/>
      <c r="I1" s="272"/>
      <c r="J1" s="272"/>
      <c r="K1" s="272"/>
      <c r="L1" s="272"/>
      <c r="M1" s="272"/>
      <c r="N1" s="272"/>
      <c r="O1" s="272"/>
      <c r="P1" s="180"/>
    </row>
    <row r="2" spans="1:16" ht="22.5" customHeight="1">
      <c r="A2" s="297" t="s">
        <v>800</v>
      </c>
      <c r="B2" s="297"/>
      <c r="C2" s="297"/>
      <c r="D2" s="297"/>
      <c r="E2" s="297"/>
      <c r="F2" s="297"/>
      <c r="G2" s="297"/>
      <c r="H2" s="297"/>
      <c r="I2" s="297"/>
      <c r="J2" s="297"/>
      <c r="K2" s="297"/>
      <c r="L2" s="297"/>
      <c r="M2" s="297"/>
      <c r="N2" s="297"/>
      <c r="O2" s="297"/>
      <c r="P2" s="180"/>
    </row>
    <row r="3" spans="1:16" ht="15">
      <c r="A3" s="167"/>
      <c r="B3" s="167"/>
      <c r="C3" s="167"/>
      <c r="D3" s="167"/>
      <c r="E3" s="167"/>
      <c r="F3" s="167"/>
      <c r="G3" s="167"/>
      <c r="H3" s="167"/>
      <c r="I3" s="167"/>
      <c r="J3" s="167"/>
      <c r="K3" s="167"/>
      <c r="L3" s="167"/>
      <c r="M3" s="167"/>
      <c r="N3" s="167"/>
      <c r="O3" s="167"/>
      <c r="P3" s="180"/>
    </row>
    <row r="4" spans="1:16" ht="33" customHeight="1">
      <c r="A4" s="221" t="s">
        <v>0</v>
      </c>
      <c r="B4" s="221" t="s">
        <v>181</v>
      </c>
      <c r="C4" s="226" t="s">
        <v>138</v>
      </c>
      <c r="D4" s="228" t="s">
        <v>654</v>
      </c>
      <c r="E4" s="221" t="s">
        <v>1</v>
      </c>
      <c r="F4" s="241" t="s">
        <v>177</v>
      </c>
      <c r="G4" s="243"/>
      <c r="H4" s="243"/>
      <c r="I4" s="243"/>
      <c r="J4" s="244"/>
      <c r="K4" s="221" t="s">
        <v>179</v>
      </c>
      <c r="L4" s="221" t="s">
        <v>180</v>
      </c>
      <c r="M4" s="222"/>
      <c r="N4" s="226"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32"/>
      <c r="O5" s="87" t="s">
        <v>20</v>
      </c>
      <c r="P5" s="87" t="s">
        <v>796</v>
      </c>
    </row>
    <row r="6" spans="1:16" ht="18.75">
      <c r="A6" s="301" t="s">
        <v>413</v>
      </c>
      <c r="B6" s="302"/>
      <c r="C6" s="302"/>
      <c r="D6" s="302"/>
      <c r="E6" s="302"/>
      <c r="F6" s="302"/>
      <c r="G6" s="302"/>
      <c r="H6" s="302"/>
      <c r="I6" s="302"/>
      <c r="J6" s="302"/>
      <c r="K6" s="302"/>
      <c r="L6" s="302"/>
      <c r="M6" s="302"/>
      <c r="N6" s="302"/>
      <c r="O6" s="303"/>
      <c r="P6" s="278"/>
    </row>
    <row r="7" spans="1:16" ht="18.75" customHeight="1">
      <c r="A7" s="190" t="s">
        <v>599</v>
      </c>
      <c r="B7" s="190"/>
      <c r="C7" s="190"/>
      <c r="D7" s="190"/>
      <c r="E7" s="190"/>
      <c r="F7" s="190"/>
      <c r="G7" s="190"/>
      <c r="H7" s="190"/>
      <c r="I7" s="190"/>
      <c r="J7" s="190"/>
      <c r="K7" s="190"/>
      <c r="L7" s="190"/>
      <c r="M7" s="190"/>
      <c r="N7" s="190"/>
      <c r="O7" s="188"/>
      <c r="P7" s="82"/>
    </row>
    <row r="8" spans="1:16" ht="15.75">
      <c r="A8" s="218" t="s">
        <v>414</v>
      </c>
      <c r="B8" s="219"/>
      <c r="C8" s="219"/>
      <c r="D8" s="219"/>
      <c r="E8" s="219"/>
      <c r="F8" s="219"/>
      <c r="G8" s="219"/>
      <c r="H8" s="219"/>
      <c r="I8" s="219"/>
      <c r="J8" s="219"/>
      <c r="K8" s="219"/>
      <c r="L8" s="219"/>
      <c r="M8" s="219"/>
      <c r="N8" s="219"/>
      <c r="O8" s="295"/>
      <c r="P8" s="296"/>
    </row>
    <row r="9" spans="1:16" ht="108.75" customHeight="1">
      <c r="A9" s="7" t="s">
        <v>415</v>
      </c>
      <c r="B9" s="72" t="s">
        <v>751</v>
      </c>
      <c r="C9" s="72" t="s">
        <v>416</v>
      </c>
      <c r="D9" s="11" t="s">
        <v>191</v>
      </c>
      <c r="E9" s="78" t="s">
        <v>417</v>
      </c>
      <c r="F9" s="79" t="s">
        <v>417</v>
      </c>
      <c r="G9" s="11"/>
      <c r="H9" s="11"/>
      <c r="I9" s="11"/>
      <c r="J9" s="11"/>
      <c r="K9" s="10" t="s">
        <v>1125</v>
      </c>
      <c r="L9" s="40">
        <v>2022</v>
      </c>
      <c r="M9" s="40">
        <v>2024</v>
      </c>
      <c r="N9" s="11" t="s">
        <v>977</v>
      </c>
      <c r="O9" s="24"/>
      <c r="P9" s="14"/>
    </row>
    <row r="10" spans="1:16" ht="108" customHeight="1">
      <c r="A10" s="7" t="s">
        <v>418</v>
      </c>
      <c r="B10" s="42" t="s">
        <v>756</v>
      </c>
      <c r="C10" s="10"/>
      <c r="D10" s="40" t="s">
        <v>191</v>
      </c>
      <c r="E10" s="48">
        <v>80000</v>
      </c>
      <c r="F10" s="65">
        <f>E10*15/100</f>
        <v>12000</v>
      </c>
      <c r="G10" s="65">
        <f>E10*85/100</f>
        <v>68000</v>
      </c>
      <c r="H10" s="40"/>
      <c r="I10" s="40"/>
      <c r="J10" s="40" t="s">
        <v>752</v>
      </c>
      <c r="K10" s="80" t="s">
        <v>755</v>
      </c>
      <c r="L10" s="40">
        <v>2022</v>
      </c>
      <c r="M10" s="40">
        <v>2027</v>
      </c>
      <c r="N10" s="11" t="s">
        <v>977</v>
      </c>
      <c r="O10" s="24"/>
      <c r="P10" s="14"/>
    </row>
    <row r="11" spans="1:16" ht="76.5" customHeight="1">
      <c r="A11" s="36" t="s">
        <v>419</v>
      </c>
      <c r="B11" s="72" t="s">
        <v>753</v>
      </c>
      <c r="C11" s="72" t="s">
        <v>757</v>
      </c>
      <c r="D11" s="40" t="s">
        <v>191</v>
      </c>
      <c r="E11" s="48">
        <v>85000</v>
      </c>
      <c r="F11" s="65">
        <f>E11*15/100</f>
        <v>12750</v>
      </c>
      <c r="G11" s="65">
        <v>72250</v>
      </c>
      <c r="H11" s="40"/>
      <c r="I11" s="40"/>
      <c r="J11" s="40" t="s">
        <v>752</v>
      </c>
      <c r="K11" s="80" t="s">
        <v>754</v>
      </c>
      <c r="L11" s="40">
        <v>2022</v>
      </c>
      <c r="M11" s="40">
        <v>2027</v>
      </c>
      <c r="N11" s="11" t="s">
        <v>977</v>
      </c>
      <c r="O11" s="57"/>
      <c r="P11" s="58"/>
    </row>
    <row r="12" spans="1:16" ht="15.75">
      <c r="A12" s="218" t="s">
        <v>597</v>
      </c>
      <c r="B12" s="219"/>
      <c r="C12" s="219"/>
      <c r="D12" s="219"/>
      <c r="E12" s="219"/>
      <c r="F12" s="219"/>
      <c r="G12" s="219"/>
      <c r="H12" s="219"/>
      <c r="I12" s="219"/>
      <c r="J12" s="219"/>
      <c r="K12" s="219"/>
      <c r="L12" s="219"/>
      <c r="M12" s="219"/>
      <c r="N12" s="219"/>
      <c r="O12" s="295"/>
      <c r="P12" s="296"/>
    </row>
    <row r="13" spans="1:16" ht="108.75" customHeight="1">
      <c r="A13" s="7" t="s">
        <v>772</v>
      </c>
      <c r="B13" s="31" t="s">
        <v>420</v>
      </c>
      <c r="C13" s="41" t="s">
        <v>758</v>
      </c>
      <c r="D13" s="40" t="s">
        <v>191</v>
      </c>
      <c r="E13" s="48">
        <v>50000</v>
      </c>
      <c r="F13" s="59">
        <v>50000</v>
      </c>
      <c r="G13" s="40"/>
      <c r="H13" s="40"/>
      <c r="I13" s="32"/>
      <c r="J13" s="40"/>
      <c r="K13" s="41" t="s">
        <v>759</v>
      </c>
      <c r="L13" s="40">
        <v>2020</v>
      </c>
      <c r="M13" s="40">
        <v>2026</v>
      </c>
      <c r="N13" s="40" t="s">
        <v>977</v>
      </c>
      <c r="O13" s="24"/>
      <c r="P13" s="14"/>
    </row>
    <row r="14" spans="1:16" ht="45.75" customHeight="1">
      <c r="A14" s="7" t="s">
        <v>773</v>
      </c>
      <c r="B14" s="7" t="s">
        <v>421</v>
      </c>
      <c r="C14" s="72" t="s">
        <v>760</v>
      </c>
      <c r="D14" s="40" t="s">
        <v>191</v>
      </c>
      <c r="E14" s="48">
        <v>50000</v>
      </c>
      <c r="F14" s="59">
        <f>E14*15/100</f>
        <v>7500</v>
      </c>
      <c r="G14" s="59">
        <f>E14*85/100</f>
        <v>42500</v>
      </c>
      <c r="H14" s="32"/>
      <c r="I14" s="32"/>
      <c r="J14" s="40" t="s">
        <v>761</v>
      </c>
      <c r="K14" s="72" t="s">
        <v>778</v>
      </c>
      <c r="L14" s="40">
        <v>2022</v>
      </c>
      <c r="M14" s="40">
        <v>2027</v>
      </c>
      <c r="N14" s="40" t="s">
        <v>977</v>
      </c>
      <c r="O14" s="24"/>
      <c r="P14" s="14"/>
    </row>
    <row r="15" spans="1:16" ht="15.75">
      <c r="A15" s="218" t="s">
        <v>598</v>
      </c>
      <c r="B15" s="219"/>
      <c r="C15" s="219"/>
      <c r="D15" s="219"/>
      <c r="E15" s="219"/>
      <c r="F15" s="219"/>
      <c r="G15" s="219"/>
      <c r="H15" s="219"/>
      <c r="I15" s="219"/>
      <c r="J15" s="219"/>
      <c r="K15" s="219"/>
      <c r="L15" s="219"/>
      <c r="M15" s="219"/>
      <c r="N15" s="219"/>
      <c r="O15" s="295"/>
      <c r="P15" s="296"/>
    </row>
    <row r="16" spans="1:16" ht="47.25" customHeight="1">
      <c r="A16" s="304" t="s">
        <v>774</v>
      </c>
      <c r="B16" s="206" t="s">
        <v>422</v>
      </c>
      <c r="C16" s="10" t="s">
        <v>950</v>
      </c>
      <c r="D16" s="11" t="s">
        <v>129</v>
      </c>
      <c r="E16" s="49">
        <v>363432</v>
      </c>
      <c r="F16" s="30">
        <v>54514.8</v>
      </c>
      <c r="G16" s="30"/>
      <c r="H16" s="30">
        <v>308917.2</v>
      </c>
      <c r="I16" s="30"/>
      <c r="J16" s="11" t="s">
        <v>951</v>
      </c>
      <c r="K16" s="10" t="s">
        <v>999</v>
      </c>
      <c r="L16" s="11">
        <v>2022</v>
      </c>
      <c r="M16" s="11">
        <v>2023</v>
      </c>
      <c r="N16" s="11" t="s">
        <v>809</v>
      </c>
      <c r="O16" s="24"/>
      <c r="P16" s="14"/>
    </row>
    <row r="17" spans="1:16" ht="64.5" customHeight="1">
      <c r="A17" s="305"/>
      <c r="B17" s="207"/>
      <c r="C17" s="10" t="s">
        <v>1019</v>
      </c>
      <c r="D17" s="11" t="s">
        <v>129</v>
      </c>
      <c r="E17" s="49">
        <v>166126</v>
      </c>
      <c r="F17" s="30">
        <v>16612.6</v>
      </c>
      <c r="G17" s="30">
        <v>141207.1</v>
      </c>
      <c r="H17" s="30">
        <v>8306.3</v>
      </c>
      <c r="I17" s="30"/>
      <c r="J17" s="11" t="s">
        <v>1020</v>
      </c>
      <c r="K17" s="10" t="s">
        <v>1021</v>
      </c>
      <c r="L17" s="11">
        <v>2020</v>
      </c>
      <c r="M17" s="11">
        <v>2022</v>
      </c>
      <c r="N17" s="11" t="s">
        <v>1022</v>
      </c>
      <c r="O17" s="24"/>
      <c r="P17" s="14"/>
    </row>
    <row r="18" spans="1:16" ht="66" customHeight="1">
      <c r="A18" s="305"/>
      <c r="B18" s="207"/>
      <c r="C18" s="7" t="s">
        <v>1165</v>
      </c>
      <c r="D18" s="18" t="s">
        <v>625</v>
      </c>
      <c r="E18" s="51">
        <f>SUM(F18:H18)</f>
        <v>717056.1</v>
      </c>
      <c r="F18" s="73">
        <v>304514.1</v>
      </c>
      <c r="G18" s="73">
        <v>352000</v>
      </c>
      <c r="H18" s="30">
        <v>60542</v>
      </c>
      <c r="I18" s="30"/>
      <c r="J18" s="11" t="s">
        <v>1020</v>
      </c>
      <c r="K18" s="10" t="s">
        <v>1076</v>
      </c>
      <c r="L18" s="11">
        <v>2024</v>
      </c>
      <c r="M18" s="11">
        <v>2027</v>
      </c>
      <c r="N18" s="11" t="s">
        <v>1072</v>
      </c>
      <c r="O18" s="24"/>
      <c r="P18" s="14"/>
    </row>
    <row r="19" spans="1:16" ht="63.75" customHeight="1">
      <c r="A19" s="305"/>
      <c r="B19" s="207"/>
      <c r="C19" s="4" t="s">
        <v>423</v>
      </c>
      <c r="D19" s="18" t="s">
        <v>662</v>
      </c>
      <c r="E19" s="48">
        <v>100000</v>
      </c>
      <c r="F19" s="59">
        <f>E19*15/100</f>
        <v>15000</v>
      </c>
      <c r="G19" s="59">
        <f>E19*85/100</f>
        <v>85000</v>
      </c>
      <c r="H19" s="11"/>
      <c r="I19" s="11"/>
      <c r="J19" s="11" t="s">
        <v>537</v>
      </c>
      <c r="K19" s="72" t="s">
        <v>762</v>
      </c>
      <c r="L19" s="40">
        <v>2022</v>
      </c>
      <c r="M19" s="40">
        <v>2024</v>
      </c>
      <c r="N19" s="40" t="s">
        <v>978</v>
      </c>
      <c r="O19" s="24"/>
      <c r="P19" s="14"/>
    </row>
    <row r="20" spans="1:16" ht="62.25" customHeight="1">
      <c r="A20" s="205"/>
      <c r="B20" s="205"/>
      <c r="C20" s="4" t="s">
        <v>424</v>
      </c>
      <c r="D20" s="40" t="s">
        <v>739</v>
      </c>
      <c r="E20" s="49">
        <v>18000</v>
      </c>
      <c r="F20" s="73">
        <v>8000</v>
      </c>
      <c r="G20" s="73">
        <v>10000</v>
      </c>
      <c r="H20" s="73"/>
      <c r="I20" s="73"/>
      <c r="J20" s="73" t="s">
        <v>184</v>
      </c>
      <c r="K20" s="81" t="s">
        <v>780</v>
      </c>
      <c r="L20" s="11">
        <v>2023</v>
      </c>
      <c r="M20" s="11">
        <v>2026</v>
      </c>
      <c r="N20" s="11" t="s">
        <v>978</v>
      </c>
      <c r="O20" s="24"/>
      <c r="P20" s="14"/>
    </row>
    <row r="21" spans="1:16" ht="47.25" customHeight="1">
      <c r="A21" s="206" t="s">
        <v>775</v>
      </c>
      <c r="B21" s="206" t="s">
        <v>425</v>
      </c>
      <c r="C21" s="4" t="s">
        <v>763</v>
      </c>
      <c r="D21" s="11" t="s">
        <v>191</v>
      </c>
      <c r="E21" s="49">
        <v>60000</v>
      </c>
      <c r="F21" s="59">
        <f>E21*15/100</f>
        <v>9000</v>
      </c>
      <c r="G21" s="59">
        <f>E21*85/100</f>
        <v>51000</v>
      </c>
      <c r="H21" s="11"/>
      <c r="I21" s="11"/>
      <c r="J21" s="11" t="s">
        <v>752</v>
      </c>
      <c r="K21" s="10" t="s">
        <v>764</v>
      </c>
      <c r="L21" s="11">
        <v>2022</v>
      </c>
      <c r="M21" s="11">
        <v>2027</v>
      </c>
      <c r="N21" s="11" t="s">
        <v>977</v>
      </c>
      <c r="O21" s="24"/>
      <c r="P21" s="14"/>
    </row>
    <row r="22" spans="1:16" ht="48" customHeight="1">
      <c r="A22" s="236"/>
      <c r="B22" s="236"/>
      <c r="C22" s="4" t="s">
        <v>426</v>
      </c>
      <c r="D22" s="11" t="s">
        <v>191</v>
      </c>
      <c r="E22" s="49">
        <v>50000</v>
      </c>
      <c r="F22" s="59">
        <f>E22*15/100</f>
        <v>7500</v>
      </c>
      <c r="G22" s="59">
        <f>E22*85/100</f>
        <v>42500</v>
      </c>
      <c r="H22" s="11"/>
      <c r="I22" s="11"/>
      <c r="J22" s="11" t="s">
        <v>765</v>
      </c>
      <c r="K22" s="4" t="s">
        <v>781</v>
      </c>
      <c r="L22" s="11">
        <v>2022</v>
      </c>
      <c r="M22" s="11">
        <v>2027</v>
      </c>
      <c r="N22" s="11" t="s">
        <v>979</v>
      </c>
      <c r="O22" s="24"/>
      <c r="P22" s="14"/>
    </row>
    <row r="23" spans="1:16" ht="76.5" customHeight="1">
      <c r="A23" s="236"/>
      <c r="B23" s="236"/>
      <c r="C23" s="4" t="s">
        <v>427</v>
      </c>
      <c r="D23" s="18" t="s">
        <v>1016</v>
      </c>
      <c r="E23" s="49">
        <v>130761.96</v>
      </c>
      <c r="F23" s="73">
        <f>E23*10/100</f>
        <v>13076.196000000002</v>
      </c>
      <c r="G23" s="73">
        <f>E23*90/100</f>
        <v>117685.76400000001</v>
      </c>
      <c r="H23" s="73"/>
      <c r="I23" s="11"/>
      <c r="J23" s="11" t="s">
        <v>428</v>
      </c>
      <c r="K23" s="4" t="s">
        <v>429</v>
      </c>
      <c r="L23" s="11">
        <v>2019</v>
      </c>
      <c r="M23" s="11">
        <v>2022</v>
      </c>
      <c r="N23" s="40" t="s">
        <v>470</v>
      </c>
      <c r="O23" s="24"/>
      <c r="P23" s="14"/>
    </row>
    <row r="24" spans="1:16" ht="63" customHeight="1">
      <c r="A24" s="236"/>
      <c r="B24" s="236"/>
      <c r="C24" s="4" t="s">
        <v>430</v>
      </c>
      <c r="D24" s="18" t="s">
        <v>771</v>
      </c>
      <c r="E24" s="49">
        <v>50000</v>
      </c>
      <c r="F24" s="73">
        <f>E24*10/100</f>
        <v>5000</v>
      </c>
      <c r="G24" s="73">
        <f>E24*90/100</f>
        <v>45000</v>
      </c>
      <c r="H24" s="113"/>
      <c r="I24" s="113"/>
      <c r="J24" s="113" t="s">
        <v>184</v>
      </c>
      <c r="K24" s="4" t="s">
        <v>770</v>
      </c>
      <c r="L24" s="11">
        <v>2019</v>
      </c>
      <c r="M24" s="11">
        <v>2022</v>
      </c>
      <c r="N24" s="40" t="s">
        <v>977</v>
      </c>
      <c r="O24" s="24"/>
      <c r="P24" s="14"/>
    </row>
    <row r="25" spans="1:16" ht="93" customHeight="1">
      <c r="A25" s="7" t="s">
        <v>776</v>
      </c>
      <c r="B25" s="7" t="s">
        <v>767</v>
      </c>
      <c r="C25" s="13" t="s">
        <v>982</v>
      </c>
      <c r="D25" s="18" t="s">
        <v>191</v>
      </c>
      <c r="E25" s="49">
        <v>200000</v>
      </c>
      <c r="F25" s="73">
        <f>E25*15/100</f>
        <v>30000</v>
      </c>
      <c r="G25" s="73">
        <f>E25*85/100</f>
        <v>170000</v>
      </c>
      <c r="H25" s="73"/>
      <c r="I25" s="11"/>
      <c r="J25" s="11" t="s">
        <v>768</v>
      </c>
      <c r="K25" s="10" t="s">
        <v>968</v>
      </c>
      <c r="L25" s="11">
        <v>2023</v>
      </c>
      <c r="M25" s="11">
        <v>2027</v>
      </c>
      <c r="N25" s="11" t="s">
        <v>987</v>
      </c>
      <c r="O25" s="24"/>
      <c r="P25" s="14"/>
    </row>
    <row r="26" spans="1:16" ht="30.75" customHeight="1">
      <c r="A26" s="7" t="s">
        <v>777</v>
      </c>
      <c r="B26" s="10" t="s">
        <v>431</v>
      </c>
      <c r="C26" s="4"/>
      <c r="D26" s="11"/>
      <c r="E26" s="48"/>
      <c r="F26" s="32"/>
      <c r="G26" s="32"/>
      <c r="H26" s="32"/>
      <c r="I26" s="4"/>
      <c r="J26" s="4"/>
      <c r="K26" s="4"/>
      <c r="L26" s="4"/>
      <c r="M26" s="4"/>
      <c r="N26" s="4"/>
      <c r="O26" s="24"/>
      <c r="P26" s="14"/>
    </row>
    <row r="27" spans="1:10" ht="29.25" customHeight="1">
      <c r="A27" s="299" t="s">
        <v>182</v>
      </c>
      <c r="B27" s="300"/>
      <c r="C27" s="300"/>
      <c r="D27" s="300"/>
      <c r="E27" s="74">
        <f>SUM(E9:E26)</f>
        <v>2120376.06</v>
      </c>
      <c r="F27" s="74">
        <f>SUM(F9:F26)</f>
        <v>545467.696</v>
      </c>
      <c r="G27" s="74">
        <f>SUM(G9:G26)</f>
        <v>1197142.864</v>
      </c>
      <c r="H27" s="74">
        <f>SUM(H9:H26)</f>
        <v>377765.5</v>
      </c>
      <c r="I27" s="74">
        <f>SUM(I9:I26)</f>
        <v>0</v>
      </c>
      <c r="J27" s="55"/>
    </row>
    <row r="34" ht="15">
      <c r="F34" s="60"/>
    </row>
  </sheetData>
  <sheetProtection/>
  <mergeCells count="23">
    <mergeCell ref="B21:B24"/>
    <mergeCell ref="C4:C5"/>
    <mergeCell ref="D4:D5"/>
    <mergeCell ref="A16:A20"/>
    <mergeCell ref="B16:B20"/>
    <mergeCell ref="A8:P8"/>
    <mergeCell ref="A12:P12"/>
    <mergeCell ref="F4:J4"/>
    <mergeCell ref="K4:K5"/>
    <mergeCell ref="A6:P6"/>
    <mergeCell ref="E4:E5"/>
    <mergeCell ref="A7:O7"/>
    <mergeCell ref="O4:P4"/>
    <mergeCell ref="A27:D27"/>
    <mergeCell ref="A1:P1"/>
    <mergeCell ref="A2:P2"/>
    <mergeCell ref="A3:P3"/>
    <mergeCell ref="N4:N5"/>
    <mergeCell ref="A15:P15"/>
    <mergeCell ref="A21:A24"/>
    <mergeCell ref="A4:A5"/>
    <mergeCell ref="B4:B5"/>
    <mergeCell ref="L4:M4"/>
  </mergeCells>
  <printOptions/>
  <pageMargins left="0.7" right="0.7" top="0.75" bottom="0.75" header="0.3" footer="0.3"/>
  <pageSetup fitToHeight="0" fitToWidth="1" horizontalDpi="600" verticalDpi="600" orientation="landscape" paperSize="8" scale="57" r:id="rId1"/>
</worksheet>
</file>

<file path=xl/worksheets/sheet8.xml><?xml version="1.0" encoding="utf-8"?>
<worksheet xmlns="http://schemas.openxmlformats.org/spreadsheetml/2006/main" xmlns:r="http://schemas.openxmlformats.org/officeDocument/2006/relationships">
  <sheetPr>
    <pageSetUpPr fitToPage="1"/>
  </sheetPr>
  <dimension ref="A2:T41"/>
  <sheetViews>
    <sheetView zoomScale="85" zoomScaleNormal="85" zoomScalePageLayoutView="0" workbookViewId="0" topLeftCell="A46">
      <selection activeCell="A7" sqref="A7:A8"/>
    </sheetView>
  </sheetViews>
  <sheetFormatPr defaultColWidth="9.140625" defaultRowHeight="15"/>
  <cols>
    <col min="1" max="1" width="19.8515625" style="92" customWidth="1"/>
    <col min="2" max="2" width="69.28125" style="92" customWidth="1"/>
    <col min="3" max="3" width="45.8515625" style="92" customWidth="1"/>
    <col min="4" max="4" width="16.7109375" style="99" customWidth="1"/>
    <col min="5" max="5" width="16.00390625" style="92" customWidth="1"/>
    <col min="6" max="6" width="15.28125" style="92" customWidth="1"/>
    <col min="7" max="7" width="14.57421875" style="92" customWidth="1"/>
    <col min="8" max="8" width="15.00390625" style="92" customWidth="1"/>
    <col min="9" max="9" width="12.57421875" style="92" customWidth="1"/>
    <col min="10" max="10" width="15.28125" style="92" customWidth="1"/>
    <col min="11" max="11" width="44.57421875" style="92" customWidth="1"/>
    <col min="12" max="13" width="12.00390625" style="92" customWidth="1"/>
    <col min="14" max="14" width="35.00390625" style="92" customWidth="1"/>
    <col min="15" max="15" width="22.28125" style="1" customWidth="1"/>
    <col min="16" max="16" width="26.28125" style="1" customWidth="1"/>
    <col min="17" max="16384" width="9.140625" style="92" customWidth="1"/>
  </cols>
  <sheetData>
    <row r="2" spans="1:16" ht="18.75">
      <c r="A2" s="98" t="s">
        <v>875</v>
      </c>
      <c r="O2" s="92"/>
      <c r="P2" s="92"/>
    </row>
    <row r="3" spans="15:16" ht="15">
      <c r="O3" s="92"/>
      <c r="P3" s="92"/>
    </row>
    <row r="4" spans="1:16" s="1" customFormat="1" ht="33" customHeight="1">
      <c r="A4" s="221" t="s">
        <v>823</v>
      </c>
      <c r="B4" s="226" t="s">
        <v>138</v>
      </c>
      <c r="C4" s="226" t="s">
        <v>1001</v>
      </c>
      <c r="D4" s="228" t="s">
        <v>654</v>
      </c>
      <c r="E4" s="221" t="s">
        <v>1</v>
      </c>
      <c r="F4" s="241" t="s">
        <v>177</v>
      </c>
      <c r="G4" s="243"/>
      <c r="H4" s="243"/>
      <c r="I4" s="243"/>
      <c r="J4" s="314"/>
      <c r="K4" s="221" t="s">
        <v>179</v>
      </c>
      <c r="L4" s="221" t="s">
        <v>180</v>
      </c>
      <c r="M4" s="222"/>
      <c r="N4" s="259" t="s">
        <v>233</v>
      </c>
      <c r="O4" s="316" t="s">
        <v>589</v>
      </c>
      <c r="P4" s="317"/>
    </row>
    <row r="5" spans="1:16" s="3" customFormat="1" ht="51.75" customHeight="1">
      <c r="A5" s="226"/>
      <c r="B5" s="315"/>
      <c r="C5" s="319"/>
      <c r="D5" s="315"/>
      <c r="E5" s="226"/>
      <c r="F5" s="93" t="s">
        <v>2</v>
      </c>
      <c r="G5" s="93" t="s">
        <v>17</v>
      </c>
      <c r="H5" s="93" t="s">
        <v>21</v>
      </c>
      <c r="I5" s="93" t="s">
        <v>3</v>
      </c>
      <c r="J5" s="93" t="s">
        <v>178</v>
      </c>
      <c r="K5" s="226"/>
      <c r="L5" s="94" t="s">
        <v>18</v>
      </c>
      <c r="M5" s="94" t="s">
        <v>19</v>
      </c>
      <c r="N5" s="318"/>
      <c r="O5" s="96" t="s">
        <v>20</v>
      </c>
      <c r="P5" s="96" t="s">
        <v>796</v>
      </c>
    </row>
    <row r="6" spans="1:16" ht="93.75" customHeight="1">
      <c r="A6" s="72" t="s">
        <v>881</v>
      </c>
      <c r="B6" s="72" t="s">
        <v>845</v>
      </c>
      <c r="C6" s="72" t="s">
        <v>820</v>
      </c>
      <c r="D6" s="40" t="s">
        <v>897</v>
      </c>
      <c r="E6" s="65">
        <v>162000</v>
      </c>
      <c r="F6" s="40"/>
      <c r="G6" s="35">
        <v>0.85</v>
      </c>
      <c r="H6" s="35">
        <v>0.15</v>
      </c>
      <c r="I6" s="40"/>
      <c r="J6" s="40" t="s">
        <v>821</v>
      </c>
      <c r="K6" s="41" t="s">
        <v>822</v>
      </c>
      <c r="L6" s="100">
        <v>2017</v>
      </c>
      <c r="M6" s="100">
        <v>2023</v>
      </c>
      <c r="N6" s="40" t="s">
        <v>904</v>
      </c>
      <c r="O6" s="101"/>
      <c r="P6" s="101"/>
    </row>
    <row r="7" spans="1:16" ht="198" customHeight="1">
      <c r="A7" s="216" t="s">
        <v>901</v>
      </c>
      <c r="B7" s="216" t="s">
        <v>846</v>
      </c>
      <c r="C7" s="72" t="s">
        <v>877</v>
      </c>
      <c r="D7" s="40" t="s">
        <v>897</v>
      </c>
      <c r="E7" s="65">
        <v>4874.76</v>
      </c>
      <c r="F7" s="40"/>
      <c r="G7" s="35">
        <v>0.85</v>
      </c>
      <c r="H7" s="35">
        <v>0.15</v>
      </c>
      <c r="I7" s="40"/>
      <c r="J7" s="40" t="s">
        <v>824</v>
      </c>
      <c r="K7" s="41" t="s">
        <v>825</v>
      </c>
      <c r="L7" s="100">
        <v>2016</v>
      </c>
      <c r="M7" s="100">
        <v>2023</v>
      </c>
      <c r="N7" s="40" t="s">
        <v>826</v>
      </c>
      <c r="O7" s="95"/>
      <c r="P7" s="95"/>
    </row>
    <row r="8" spans="1:16" ht="45.75" customHeight="1">
      <c r="A8" s="205"/>
      <c r="B8" s="205"/>
      <c r="C8" s="72" t="s">
        <v>892</v>
      </c>
      <c r="D8" s="40" t="s">
        <v>898</v>
      </c>
      <c r="E8" s="65">
        <v>1362</v>
      </c>
      <c r="F8" s="40"/>
      <c r="G8" s="65">
        <v>1362</v>
      </c>
      <c r="H8" s="35"/>
      <c r="I8" s="40"/>
      <c r="J8" s="40" t="s">
        <v>824</v>
      </c>
      <c r="K8" s="41" t="s">
        <v>907</v>
      </c>
      <c r="L8" s="100">
        <v>2020</v>
      </c>
      <c r="M8" s="100">
        <v>2026</v>
      </c>
      <c r="N8" s="40" t="s">
        <v>893</v>
      </c>
      <c r="O8" s="95"/>
      <c r="P8" s="95"/>
    </row>
    <row r="9" spans="1:16" ht="153.75" customHeight="1">
      <c r="A9" s="216" t="s">
        <v>827</v>
      </c>
      <c r="B9" s="216" t="s">
        <v>847</v>
      </c>
      <c r="C9" s="72" t="s">
        <v>909</v>
      </c>
      <c r="D9" s="40" t="s">
        <v>897</v>
      </c>
      <c r="E9" s="40" t="s">
        <v>894</v>
      </c>
      <c r="F9" s="40"/>
      <c r="G9" s="35">
        <v>0.85</v>
      </c>
      <c r="H9" s="35">
        <v>0.15</v>
      </c>
      <c r="I9" s="40"/>
      <c r="J9" s="40" t="s">
        <v>821</v>
      </c>
      <c r="K9" s="41" t="s">
        <v>908</v>
      </c>
      <c r="L9" s="100">
        <v>2017</v>
      </c>
      <c r="M9" s="100">
        <v>2023</v>
      </c>
      <c r="N9" s="40" t="s">
        <v>905</v>
      </c>
      <c r="O9" s="95"/>
      <c r="P9" s="97"/>
    </row>
    <row r="10" spans="1:16" ht="50.25" customHeight="1">
      <c r="A10" s="205"/>
      <c r="B10" s="205"/>
      <c r="C10" s="72" t="s">
        <v>895</v>
      </c>
      <c r="D10" s="40" t="s">
        <v>899</v>
      </c>
      <c r="E10" s="65">
        <v>46658</v>
      </c>
      <c r="F10" s="40"/>
      <c r="G10" s="65">
        <v>46658</v>
      </c>
      <c r="H10" s="35"/>
      <c r="I10" s="40"/>
      <c r="J10" s="40" t="s">
        <v>821</v>
      </c>
      <c r="K10" s="41" t="s">
        <v>896</v>
      </c>
      <c r="L10" s="100">
        <v>2020</v>
      </c>
      <c r="M10" s="100">
        <v>2026</v>
      </c>
      <c r="N10" s="40" t="s">
        <v>893</v>
      </c>
      <c r="O10" s="95"/>
      <c r="P10" s="97"/>
    </row>
    <row r="11" spans="1:16" ht="244.5" customHeight="1">
      <c r="A11" s="72" t="s">
        <v>828</v>
      </c>
      <c r="B11" s="72" t="s">
        <v>848</v>
      </c>
      <c r="C11" s="72" t="s">
        <v>829</v>
      </c>
      <c r="D11" s="40" t="s">
        <v>897</v>
      </c>
      <c r="E11" s="65">
        <v>162000</v>
      </c>
      <c r="F11" s="40"/>
      <c r="G11" s="35">
        <v>0.85</v>
      </c>
      <c r="H11" s="35">
        <v>0.15</v>
      </c>
      <c r="I11" s="40"/>
      <c r="J11" s="40" t="s">
        <v>821</v>
      </c>
      <c r="K11" s="41" t="s">
        <v>819</v>
      </c>
      <c r="L11" s="100">
        <v>2018</v>
      </c>
      <c r="M11" s="100">
        <v>2022</v>
      </c>
      <c r="N11" s="40" t="s">
        <v>906</v>
      </c>
      <c r="O11" s="95"/>
      <c r="P11" s="95"/>
    </row>
    <row r="12" spans="1:16" ht="168.75" customHeight="1">
      <c r="A12" s="308" t="s">
        <v>830</v>
      </c>
      <c r="B12" s="313" t="s">
        <v>874</v>
      </c>
      <c r="C12" s="36" t="s">
        <v>903</v>
      </c>
      <c r="D12" s="26" t="s">
        <v>813</v>
      </c>
      <c r="E12" s="32">
        <v>2439092.42</v>
      </c>
      <c r="F12" s="32">
        <v>205293.46</v>
      </c>
      <c r="G12" s="32">
        <v>1788997.4</v>
      </c>
      <c r="H12" s="32">
        <v>356818.65</v>
      </c>
      <c r="I12" s="32">
        <v>87982.91</v>
      </c>
      <c r="J12" s="26" t="s">
        <v>742</v>
      </c>
      <c r="K12" s="34" t="s">
        <v>832</v>
      </c>
      <c r="L12" s="132">
        <v>2019</v>
      </c>
      <c r="M12" s="132">
        <v>2023</v>
      </c>
      <c r="N12" s="26" t="s">
        <v>856</v>
      </c>
      <c r="O12" s="24"/>
      <c r="P12" s="14"/>
    </row>
    <row r="13" spans="1:16" ht="137.25" customHeight="1">
      <c r="A13" s="311"/>
      <c r="B13" s="311"/>
      <c r="C13" s="36" t="s">
        <v>902</v>
      </c>
      <c r="D13" s="26" t="s">
        <v>878</v>
      </c>
      <c r="E13" s="32">
        <v>252147.24</v>
      </c>
      <c r="F13" s="32">
        <v>22533.62</v>
      </c>
      <c r="G13" s="32">
        <v>192229.59</v>
      </c>
      <c r="H13" s="32">
        <v>27726.76</v>
      </c>
      <c r="I13" s="32">
        <v>9657.27</v>
      </c>
      <c r="J13" s="26" t="s">
        <v>742</v>
      </c>
      <c r="K13" s="34" t="s">
        <v>831</v>
      </c>
      <c r="L13" s="132">
        <v>2019</v>
      </c>
      <c r="M13" s="132">
        <v>2023</v>
      </c>
      <c r="N13" s="26" t="s">
        <v>856</v>
      </c>
      <c r="O13" s="24"/>
      <c r="P13" s="14"/>
    </row>
    <row r="14" spans="1:16" ht="304.5" customHeight="1">
      <c r="A14" s="311"/>
      <c r="B14" s="311"/>
      <c r="C14" s="36" t="s">
        <v>910</v>
      </c>
      <c r="D14" s="26" t="s">
        <v>136</v>
      </c>
      <c r="E14" s="32">
        <v>1008588.95</v>
      </c>
      <c r="F14" s="32">
        <v>90134.49</v>
      </c>
      <c r="G14" s="32">
        <v>768918.34</v>
      </c>
      <c r="H14" s="32">
        <v>110907.05</v>
      </c>
      <c r="I14" s="32">
        <v>38629.07</v>
      </c>
      <c r="J14" s="26" t="s">
        <v>742</v>
      </c>
      <c r="K14" s="34" t="s">
        <v>833</v>
      </c>
      <c r="L14" s="132">
        <v>2019</v>
      </c>
      <c r="M14" s="132">
        <v>2023</v>
      </c>
      <c r="N14" s="26" t="s">
        <v>880</v>
      </c>
      <c r="O14" s="24"/>
      <c r="P14" s="14"/>
    </row>
    <row r="15" spans="1:16" ht="153" customHeight="1">
      <c r="A15" s="311"/>
      <c r="B15" s="311"/>
      <c r="C15" s="36" t="s">
        <v>834</v>
      </c>
      <c r="D15" s="26" t="s">
        <v>879</v>
      </c>
      <c r="E15" s="32">
        <v>268957.05</v>
      </c>
      <c r="F15" s="32">
        <v>24035.86</v>
      </c>
      <c r="G15" s="32">
        <v>205044.89</v>
      </c>
      <c r="H15" s="32">
        <v>29575.21</v>
      </c>
      <c r="I15" s="32">
        <v>10301.08</v>
      </c>
      <c r="J15" s="26" t="s">
        <v>742</v>
      </c>
      <c r="K15" s="34" t="s">
        <v>835</v>
      </c>
      <c r="L15" s="132">
        <v>2019</v>
      </c>
      <c r="M15" s="132">
        <v>2023</v>
      </c>
      <c r="N15" s="26" t="s">
        <v>856</v>
      </c>
      <c r="O15" s="95"/>
      <c r="P15" s="95"/>
    </row>
    <row r="16" spans="1:16" ht="108.75" customHeight="1">
      <c r="A16" s="311"/>
      <c r="B16" s="311"/>
      <c r="C16" s="36" t="s">
        <v>882</v>
      </c>
      <c r="D16" s="26" t="s">
        <v>883</v>
      </c>
      <c r="E16" s="32">
        <v>117668.71</v>
      </c>
      <c r="F16" s="32">
        <v>10515.69</v>
      </c>
      <c r="G16" s="32">
        <v>89707.14</v>
      </c>
      <c r="H16" s="32">
        <v>12939.16</v>
      </c>
      <c r="I16" s="32">
        <v>4506.72</v>
      </c>
      <c r="J16" s="26" t="s">
        <v>742</v>
      </c>
      <c r="K16" s="34" t="s">
        <v>836</v>
      </c>
      <c r="L16" s="132">
        <v>2019</v>
      </c>
      <c r="M16" s="132">
        <v>2023</v>
      </c>
      <c r="N16" s="26" t="s">
        <v>856</v>
      </c>
      <c r="O16" s="24"/>
      <c r="P16" s="14"/>
    </row>
    <row r="17" spans="1:16" ht="93" customHeight="1">
      <c r="A17" s="311"/>
      <c r="B17" s="311"/>
      <c r="C17" s="36" t="s">
        <v>884</v>
      </c>
      <c r="D17" s="26" t="s">
        <v>885</v>
      </c>
      <c r="E17" s="32">
        <v>33619.63</v>
      </c>
      <c r="F17" s="32">
        <v>3004.48</v>
      </c>
      <c r="G17" s="32">
        <v>25630.61</v>
      </c>
      <c r="H17" s="32">
        <v>3696.9</v>
      </c>
      <c r="I17" s="32">
        <v>1287.64</v>
      </c>
      <c r="J17" s="26" t="s">
        <v>742</v>
      </c>
      <c r="K17" s="34" t="s">
        <v>837</v>
      </c>
      <c r="L17" s="132">
        <v>2019</v>
      </c>
      <c r="M17" s="132">
        <v>2023</v>
      </c>
      <c r="N17" s="26" t="s">
        <v>856</v>
      </c>
      <c r="O17" s="24"/>
      <c r="P17" s="14"/>
    </row>
    <row r="18" spans="1:16" ht="77.25" customHeight="1">
      <c r="A18" s="311"/>
      <c r="B18" s="311"/>
      <c r="C18" s="36" t="s">
        <v>838</v>
      </c>
      <c r="D18" s="26" t="s">
        <v>900</v>
      </c>
      <c r="E18" s="26">
        <v>337133.62</v>
      </c>
      <c r="F18" s="32">
        <v>35399.03</v>
      </c>
      <c r="G18" s="32">
        <v>286563.58</v>
      </c>
      <c r="H18" s="26"/>
      <c r="I18" s="32">
        <v>15171.01</v>
      </c>
      <c r="J18" s="26" t="s">
        <v>742</v>
      </c>
      <c r="K18" s="34" t="s">
        <v>839</v>
      </c>
      <c r="L18" s="132">
        <v>2019</v>
      </c>
      <c r="M18" s="132">
        <v>2023</v>
      </c>
      <c r="N18" s="26" t="s">
        <v>856</v>
      </c>
      <c r="O18" s="24"/>
      <c r="P18" s="14"/>
    </row>
    <row r="19" spans="1:16" ht="152.25" customHeight="1">
      <c r="A19" s="311"/>
      <c r="B19" s="311"/>
      <c r="C19" s="36" t="s">
        <v>840</v>
      </c>
      <c r="D19" s="26" t="s">
        <v>624</v>
      </c>
      <c r="E19" s="32">
        <v>728626.85</v>
      </c>
      <c r="F19" s="32">
        <v>72724.03</v>
      </c>
      <c r="G19" s="32">
        <v>596801.04</v>
      </c>
      <c r="H19" s="32">
        <v>27934.34</v>
      </c>
      <c r="I19" s="32">
        <v>31167.44</v>
      </c>
      <c r="J19" s="26" t="s">
        <v>742</v>
      </c>
      <c r="K19" s="34" t="s">
        <v>841</v>
      </c>
      <c r="L19" s="132">
        <v>2019</v>
      </c>
      <c r="M19" s="132">
        <v>2023</v>
      </c>
      <c r="N19" s="26" t="s">
        <v>856</v>
      </c>
      <c r="O19" s="24"/>
      <c r="P19" s="14"/>
    </row>
    <row r="20" spans="1:16" ht="48.75" customHeight="1">
      <c r="A20" s="311"/>
      <c r="B20" s="312"/>
      <c r="C20" s="36" t="s">
        <v>843</v>
      </c>
      <c r="D20" s="26" t="s">
        <v>842</v>
      </c>
      <c r="E20" s="32">
        <v>193685.62</v>
      </c>
      <c r="F20" s="32">
        <v>19331.7</v>
      </c>
      <c r="G20" s="32">
        <v>158643.32</v>
      </c>
      <c r="H20" s="32">
        <v>7425.59</v>
      </c>
      <c r="I20" s="32">
        <v>8285.01</v>
      </c>
      <c r="J20" s="26" t="s">
        <v>742</v>
      </c>
      <c r="K20" s="34" t="s">
        <v>844</v>
      </c>
      <c r="L20" s="132">
        <v>2019</v>
      </c>
      <c r="M20" s="132">
        <v>2023</v>
      </c>
      <c r="N20" s="26" t="s">
        <v>856</v>
      </c>
      <c r="O20" s="24"/>
      <c r="P20" s="14"/>
    </row>
    <row r="21" spans="1:16" ht="93.75" customHeight="1">
      <c r="A21" s="311"/>
      <c r="B21" s="308" t="s">
        <v>886</v>
      </c>
      <c r="C21" s="36" t="s">
        <v>849</v>
      </c>
      <c r="D21" s="32" t="s">
        <v>850</v>
      </c>
      <c r="E21" s="32">
        <v>376470.59</v>
      </c>
      <c r="F21" s="32">
        <v>39529.41</v>
      </c>
      <c r="G21" s="32">
        <v>320000</v>
      </c>
      <c r="H21" s="32"/>
      <c r="I21" s="32">
        <v>16941.18</v>
      </c>
      <c r="J21" s="26" t="s">
        <v>742</v>
      </c>
      <c r="K21" s="34" t="s">
        <v>851</v>
      </c>
      <c r="L21" s="132">
        <v>2021</v>
      </c>
      <c r="M21" s="132">
        <v>2023</v>
      </c>
      <c r="N21" s="26" t="s">
        <v>856</v>
      </c>
      <c r="O21" s="24"/>
      <c r="P21" s="14"/>
    </row>
    <row r="22" spans="1:16" ht="49.5" customHeight="1">
      <c r="A22" s="312"/>
      <c r="B22" s="309"/>
      <c r="C22" s="36" t="s">
        <v>852</v>
      </c>
      <c r="D22" s="32" t="s">
        <v>879</v>
      </c>
      <c r="E22" s="32">
        <v>164771.99</v>
      </c>
      <c r="F22" s="32">
        <v>17301.06</v>
      </c>
      <c r="G22" s="32">
        <v>140056.19</v>
      </c>
      <c r="H22" s="32"/>
      <c r="I22" s="32">
        <v>7414.74</v>
      </c>
      <c r="J22" s="26"/>
      <c r="K22" s="34" t="s">
        <v>853</v>
      </c>
      <c r="L22" s="132">
        <v>2021</v>
      </c>
      <c r="M22" s="132">
        <v>2023</v>
      </c>
      <c r="N22" s="26" t="s">
        <v>856</v>
      </c>
      <c r="O22" s="95"/>
      <c r="P22" s="95"/>
    </row>
    <row r="23" spans="1:20" ht="211.5" customHeight="1">
      <c r="A23" s="206" t="s">
        <v>854</v>
      </c>
      <c r="B23" s="7" t="s">
        <v>1087</v>
      </c>
      <c r="C23" s="7" t="s">
        <v>887</v>
      </c>
      <c r="D23" s="133" t="s">
        <v>129</v>
      </c>
      <c r="E23" s="73">
        <v>6445596.91</v>
      </c>
      <c r="F23" s="73">
        <v>853551.89</v>
      </c>
      <c r="G23" s="73">
        <v>5055939.36</v>
      </c>
      <c r="H23" s="73"/>
      <c r="I23" s="73">
        <v>260376.97</v>
      </c>
      <c r="J23" s="18" t="s">
        <v>742</v>
      </c>
      <c r="K23" s="13" t="s">
        <v>855</v>
      </c>
      <c r="L23" s="133">
        <v>2019</v>
      </c>
      <c r="M23" s="133">
        <v>2023</v>
      </c>
      <c r="N23" s="133" t="s">
        <v>856</v>
      </c>
      <c r="O23" s="24"/>
      <c r="P23" s="14"/>
      <c r="Q23" s="123"/>
      <c r="R23" s="123"/>
      <c r="S23" s="123"/>
      <c r="T23" s="123"/>
    </row>
    <row r="24" spans="1:20" ht="153.75" customHeight="1">
      <c r="A24" s="307"/>
      <c r="B24" s="7" t="s">
        <v>1088</v>
      </c>
      <c r="C24" s="7" t="s">
        <v>911</v>
      </c>
      <c r="D24" s="133" t="s">
        <v>129</v>
      </c>
      <c r="E24" s="73">
        <v>394371.48</v>
      </c>
      <c r="F24" s="73">
        <v>23278.95</v>
      </c>
      <c r="G24" s="73">
        <v>188448.64</v>
      </c>
      <c r="H24" s="73"/>
      <c r="I24" s="73">
        <v>9976.69</v>
      </c>
      <c r="J24" s="18" t="s">
        <v>742</v>
      </c>
      <c r="K24" s="13" t="s">
        <v>857</v>
      </c>
      <c r="L24" s="133">
        <v>2021</v>
      </c>
      <c r="M24" s="133">
        <v>2022</v>
      </c>
      <c r="N24" s="133" t="s">
        <v>856</v>
      </c>
      <c r="O24" s="24"/>
      <c r="P24" s="14"/>
      <c r="Q24" s="123"/>
      <c r="R24" s="123"/>
      <c r="S24" s="123"/>
      <c r="T24" s="123"/>
    </row>
    <row r="25" spans="1:20" ht="210.75" customHeight="1">
      <c r="A25" s="134" t="s">
        <v>1058</v>
      </c>
      <c r="B25" s="31" t="s">
        <v>972</v>
      </c>
      <c r="C25" s="7" t="s">
        <v>971</v>
      </c>
      <c r="D25" s="133" t="s">
        <v>129</v>
      </c>
      <c r="E25" s="73">
        <v>983988.03</v>
      </c>
      <c r="F25" s="73">
        <v>448491.65</v>
      </c>
      <c r="G25" s="73">
        <v>508572</v>
      </c>
      <c r="H25" s="73"/>
      <c r="I25" s="73">
        <v>26924.38</v>
      </c>
      <c r="J25" s="18" t="s">
        <v>742</v>
      </c>
      <c r="K25" s="13" t="s">
        <v>946</v>
      </c>
      <c r="L25" s="133">
        <v>2022</v>
      </c>
      <c r="M25" s="133">
        <v>2023</v>
      </c>
      <c r="N25" s="18" t="s">
        <v>947</v>
      </c>
      <c r="O25" s="24"/>
      <c r="P25" s="14"/>
      <c r="Q25" s="123"/>
      <c r="R25" s="123"/>
      <c r="S25" s="123"/>
      <c r="T25" s="123"/>
    </row>
    <row r="26" spans="1:20" ht="45">
      <c r="A26" s="206" t="s">
        <v>858</v>
      </c>
      <c r="B26" s="206" t="s">
        <v>973</v>
      </c>
      <c r="C26" s="7" t="s">
        <v>890</v>
      </c>
      <c r="D26" s="18" t="s">
        <v>889</v>
      </c>
      <c r="E26" s="18">
        <v>440789.41</v>
      </c>
      <c r="F26" s="18">
        <v>46282.89</v>
      </c>
      <c r="G26" s="18">
        <v>374671</v>
      </c>
      <c r="H26" s="18"/>
      <c r="I26" s="73">
        <v>19835.52</v>
      </c>
      <c r="J26" s="18" t="s">
        <v>742</v>
      </c>
      <c r="K26" s="13" t="s">
        <v>859</v>
      </c>
      <c r="L26" s="133">
        <v>2018</v>
      </c>
      <c r="M26" s="133">
        <v>2023</v>
      </c>
      <c r="N26" s="133" t="s">
        <v>470</v>
      </c>
      <c r="O26" s="14"/>
      <c r="P26" s="14"/>
      <c r="Q26" s="123"/>
      <c r="R26" s="123"/>
      <c r="S26" s="123"/>
      <c r="T26" s="123"/>
    </row>
    <row r="27" spans="1:20" ht="154.5" customHeight="1">
      <c r="A27" s="306"/>
      <c r="B27" s="310"/>
      <c r="C27" s="7" t="s">
        <v>888</v>
      </c>
      <c r="D27" s="18" t="s">
        <v>860</v>
      </c>
      <c r="E27" s="73">
        <v>407058.83</v>
      </c>
      <c r="F27" s="73">
        <v>42741.18</v>
      </c>
      <c r="G27" s="73">
        <v>346000</v>
      </c>
      <c r="H27" s="73"/>
      <c r="I27" s="73">
        <v>18317.65</v>
      </c>
      <c r="J27" s="18" t="s">
        <v>742</v>
      </c>
      <c r="K27" s="13" t="s">
        <v>861</v>
      </c>
      <c r="L27" s="133">
        <v>2018</v>
      </c>
      <c r="M27" s="133">
        <v>2023</v>
      </c>
      <c r="N27" s="133" t="s">
        <v>470</v>
      </c>
      <c r="O27" s="14"/>
      <c r="P27" s="14"/>
      <c r="Q27" s="123"/>
      <c r="R27" s="123"/>
      <c r="S27" s="123"/>
      <c r="T27" s="123"/>
    </row>
    <row r="28" spans="1:20" ht="137.25" customHeight="1">
      <c r="A28" s="307"/>
      <c r="B28" s="7" t="s">
        <v>1089</v>
      </c>
      <c r="C28" s="7" t="s">
        <v>912</v>
      </c>
      <c r="D28" s="133" t="s">
        <v>129</v>
      </c>
      <c r="E28" s="73">
        <v>77430.29</v>
      </c>
      <c r="F28" s="73">
        <v>8130.18</v>
      </c>
      <c r="G28" s="73">
        <v>65815.75</v>
      </c>
      <c r="H28" s="73"/>
      <c r="I28" s="73" t="s">
        <v>862</v>
      </c>
      <c r="J28" s="18" t="s">
        <v>742</v>
      </c>
      <c r="K28" s="13" t="s">
        <v>863</v>
      </c>
      <c r="L28" s="133">
        <v>2020</v>
      </c>
      <c r="M28" s="133">
        <v>2023</v>
      </c>
      <c r="N28" s="133" t="s">
        <v>470</v>
      </c>
      <c r="O28" s="14"/>
      <c r="P28" s="14"/>
      <c r="Q28" s="123"/>
      <c r="R28" s="123"/>
      <c r="S28" s="123"/>
      <c r="T28" s="123"/>
    </row>
    <row r="29" spans="1:20" ht="228" customHeight="1">
      <c r="A29" s="7" t="s">
        <v>864</v>
      </c>
      <c r="B29" s="7" t="s">
        <v>1090</v>
      </c>
      <c r="C29" s="7" t="s">
        <v>913</v>
      </c>
      <c r="D29" s="18" t="s">
        <v>876</v>
      </c>
      <c r="E29" s="73">
        <v>80571.3</v>
      </c>
      <c r="F29" s="113">
        <v>0.85</v>
      </c>
      <c r="G29" s="18"/>
      <c r="H29" s="18"/>
      <c r="I29" s="113">
        <v>0.15</v>
      </c>
      <c r="J29" s="18" t="s">
        <v>868</v>
      </c>
      <c r="K29" s="13" t="s">
        <v>865</v>
      </c>
      <c r="L29" s="133">
        <v>2016</v>
      </c>
      <c r="M29" s="133">
        <v>2023</v>
      </c>
      <c r="N29" s="18" t="s">
        <v>866</v>
      </c>
      <c r="O29" s="14"/>
      <c r="P29" s="14"/>
      <c r="Q29" s="123"/>
      <c r="R29" s="123"/>
      <c r="S29" s="123"/>
      <c r="T29" s="123"/>
    </row>
    <row r="30" spans="1:20" ht="228" customHeight="1">
      <c r="A30" s="7" t="s">
        <v>1062</v>
      </c>
      <c r="B30" s="7" t="s">
        <v>1091</v>
      </c>
      <c r="C30" s="7" t="s">
        <v>913</v>
      </c>
      <c r="D30" s="18" t="s">
        <v>876</v>
      </c>
      <c r="E30" s="73">
        <v>693307.76</v>
      </c>
      <c r="F30" s="73">
        <v>159223.67</v>
      </c>
      <c r="G30" s="73">
        <v>507230.72</v>
      </c>
      <c r="H30" s="73">
        <v>26853.37</v>
      </c>
      <c r="I30" s="73"/>
      <c r="J30" s="18" t="s">
        <v>1059</v>
      </c>
      <c r="K30" s="13" t="s">
        <v>1061</v>
      </c>
      <c r="L30" s="133">
        <v>2019</v>
      </c>
      <c r="M30" s="133">
        <v>2022</v>
      </c>
      <c r="N30" s="18" t="s">
        <v>1060</v>
      </c>
      <c r="O30" s="14"/>
      <c r="P30" s="14"/>
      <c r="Q30" s="123"/>
      <c r="R30" s="123"/>
      <c r="S30" s="123"/>
      <c r="T30" s="123"/>
    </row>
    <row r="31" spans="1:20" ht="108.75" customHeight="1">
      <c r="A31" s="206" t="s">
        <v>867</v>
      </c>
      <c r="B31" s="7" t="s">
        <v>1092</v>
      </c>
      <c r="C31" s="7" t="s">
        <v>1050</v>
      </c>
      <c r="D31" s="18" t="s">
        <v>897</v>
      </c>
      <c r="E31" s="8">
        <v>273403</v>
      </c>
      <c r="F31" s="18"/>
      <c r="G31" s="73">
        <v>232392.55</v>
      </c>
      <c r="H31" s="18"/>
      <c r="I31" s="73">
        <v>41010.45</v>
      </c>
      <c r="J31" s="18" t="s">
        <v>869</v>
      </c>
      <c r="K31" s="13" t="s">
        <v>1049</v>
      </c>
      <c r="L31" s="18">
        <v>2017</v>
      </c>
      <c r="M31" s="18">
        <v>2023</v>
      </c>
      <c r="N31" s="133" t="s">
        <v>470</v>
      </c>
      <c r="O31" s="14"/>
      <c r="P31" s="14"/>
      <c r="Q31" s="123"/>
      <c r="R31" s="123"/>
      <c r="S31" s="123"/>
      <c r="T31" s="123"/>
    </row>
    <row r="32" spans="1:20" ht="108.75" customHeight="1">
      <c r="A32" s="306"/>
      <c r="B32" s="7" t="s">
        <v>1093</v>
      </c>
      <c r="C32" s="7" t="s">
        <v>1045</v>
      </c>
      <c r="D32" s="18" t="s">
        <v>900</v>
      </c>
      <c r="E32" s="8">
        <v>25381</v>
      </c>
      <c r="F32" s="18"/>
      <c r="G32" s="73">
        <v>21573.85</v>
      </c>
      <c r="H32" s="18"/>
      <c r="I32" s="73">
        <v>3807.15</v>
      </c>
      <c r="J32" s="18" t="s">
        <v>869</v>
      </c>
      <c r="K32" s="13" t="s">
        <v>1044</v>
      </c>
      <c r="L32" s="18">
        <v>2017</v>
      </c>
      <c r="M32" s="18">
        <v>2023</v>
      </c>
      <c r="N32" s="133" t="s">
        <v>470</v>
      </c>
      <c r="O32" s="14"/>
      <c r="P32" s="14"/>
      <c r="Q32" s="123"/>
      <c r="R32" s="123"/>
      <c r="S32" s="123"/>
      <c r="T32" s="123"/>
    </row>
    <row r="33" spans="1:20" ht="108.75" customHeight="1">
      <c r="A33" s="306"/>
      <c r="B33" s="7" t="s">
        <v>1094</v>
      </c>
      <c r="C33" s="7" t="s">
        <v>1052</v>
      </c>
      <c r="D33" s="18" t="s">
        <v>898</v>
      </c>
      <c r="E33" s="8">
        <v>51556</v>
      </c>
      <c r="F33" s="18"/>
      <c r="G33" s="73">
        <v>43822.6</v>
      </c>
      <c r="H33" s="18"/>
      <c r="I33" s="73">
        <v>7733.4</v>
      </c>
      <c r="J33" s="18" t="s">
        <v>869</v>
      </c>
      <c r="K33" s="13" t="s">
        <v>1053</v>
      </c>
      <c r="L33" s="18">
        <v>2017</v>
      </c>
      <c r="M33" s="18">
        <v>2023</v>
      </c>
      <c r="N33" s="133" t="s">
        <v>470</v>
      </c>
      <c r="O33" s="14"/>
      <c r="P33" s="14"/>
      <c r="Q33" s="123"/>
      <c r="R33" s="123"/>
      <c r="S33" s="123"/>
      <c r="T33" s="123"/>
    </row>
    <row r="34" spans="1:20" ht="108.75" customHeight="1">
      <c r="A34" s="307"/>
      <c r="B34" s="7" t="s">
        <v>1095</v>
      </c>
      <c r="C34" s="7" t="s">
        <v>1051</v>
      </c>
      <c r="D34" s="18" t="s">
        <v>1040</v>
      </c>
      <c r="E34" s="8">
        <v>111047</v>
      </c>
      <c r="F34" s="18"/>
      <c r="G34" s="73">
        <v>94389.95</v>
      </c>
      <c r="H34" s="18"/>
      <c r="I34" s="18">
        <v>16657.05</v>
      </c>
      <c r="J34" s="18" t="s">
        <v>869</v>
      </c>
      <c r="K34" s="13" t="s">
        <v>1043</v>
      </c>
      <c r="L34" s="18">
        <v>2017</v>
      </c>
      <c r="M34" s="18">
        <v>2023</v>
      </c>
      <c r="N34" s="133" t="s">
        <v>470</v>
      </c>
      <c r="O34" s="14"/>
      <c r="P34" s="14"/>
      <c r="Q34" s="123"/>
      <c r="R34" s="123"/>
      <c r="S34" s="123"/>
      <c r="T34" s="123"/>
    </row>
    <row r="35" spans="1:20" ht="198.75" customHeight="1">
      <c r="A35" s="7" t="s">
        <v>932</v>
      </c>
      <c r="B35" s="135" t="s">
        <v>1096</v>
      </c>
      <c r="C35" s="7" t="s">
        <v>1047</v>
      </c>
      <c r="D35" s="18" t="s">
        <v>129</v>
      </c>
      <c r="E35" s="136">
        <v>377423.6</v>
      </c>
      <c r="F35" s="73">
        <v>193406.33</v>
      </c>
      <c r="G35" s="73">
        <v>174765</v>
      </c>
      <c r="H35" s="73">
        <v>9252.27</v>
      </c>
      <c r="I35" s="73"/>
      <c r="J35" s="18" t="s">
        <v>742</v>
      </c>
      <c r="K35" s="13" t="s">
        <v>1067</v>
      </c>
      <c r="L35" s="133">
        <v>2021</v>
      </c>
      <c r="M35" s="133">
        <v>2021</v>
      </c>
      <c r="N35" s="133" t="s">
        <v>470</v>
      </c>
      <c r="O35" s="14"/>
      <c r="P35" s="14"/>
      <c r="Q35" s="123"/>
      <c r="R35" s="123"/>
      <c r="S35" s="123"/>
      <c r="T35" s="123"/>
    </row>
    <row r="36" spans="1:20" ht="198" customHeight="1">
      <c r="A36" s="7" t="s">
        <v>932</v>
      </c>
      <c r="B36" s="135" t="s">
        <v>1097</v>
      </c>
      <c r="C36" s="7" t="s">
        <v>1046</v>
      </c>
      <c r="D36" s="18" t="s">
        <v>129</v>
      </c>
      <c r="E36" s="136">
        <v>697774.35</v>
      </c>
      <c r="F36" s="73">
        <v>412183.01</v>
      </c>
      <c r="G36" s="73">
        <v>271232</v>
      </c>
      <c r="H36" s="73">
        <v>14359.34</v>
      </c>
      <c r="I36" s="73"/>
      <c r="J36" s="18" t="s">
        <v>1032</v>
      </c>
      <c r="K36" s="13" t="s">
        <v>1057</v>
      </c>
      <c r="L36" s="133">
        <v>2022</v>
      </c>
      <c r="M36" s="133">
        <v>2024</v>
      </c>
      <c r="N36" s="133" t="s">
        <v>470</v>
      </c>
      <c r="O36" s="14"/>
      <c r="P36" s="14"/>
      <c r="Q36" s="123"/>
      <c r="R36" s="123"/>
      <c r="S36" s="123"/>
      <c r="T36" s="123"/>
    </row>
    <row r="37" spans="1:20" ht="195.75" customHeight="1">
      <c r="A37" s="7" t="s">
        <v>932</v>
      </c>
      <c r="B37" s="135" t="s">
        <v>933</v>
      </c>
      <c r="C37" s="7" t="s">
        <v>1054</v>
      </c>
      <c r="D37" s="18" t="s">
        <v>135</v>
      </c>
      <c r="E37" s="136">
        <v>623208.29</v>
      </c>
      <c r="F37" s="73">
        <v>323120.05</v>
      </c>
      <c r="G37" s="73">
        <v>285000</v>
      </c>
      <c r="H37" s="73">
        <v>15088.24</v>
      </c>
      <c r="I37" s="73"/>
      <c r="J37" s="18" t="s">
        <v>1059</v>
      </c>
      <c r="K37" s="13" t="s">
        <v>1098</v>
      </c>
      <c r="L37" s="133">
        <v>2022</v>
      </c>
      <c r="M37" s="133">
        <v>2024</v>
      </c>
      <c r="N37" s="133" t="s">
        <v>470</v>
      </c>
      <c r="O37" s="14"/>
      <c r="P37" s="14"/>
      <c r="Q37" s="123"/>
      <c r="R37" s="123"/>
      <c r="S37" s="123"/>
      <c r="T37" s="123"/>
    </row>
    <row r="38" spans="1:20" ht="195.75" customHeight="1">
      <c r="A38" s="7" t="s">
        <v>932</v>
      </c>
      <c r="B38" s="135" t="s">
        <v>934</v>
      </c>
      <c r="C38" s="7" t="s">
        <v>1041</v>
      </c>
      <c r="D38" s="18" t="s">
        <v>662</v>
      </c>
      <c r="E38" s="136">
        <v>315423.02</v>
      </c>
      <c r="F38" s="73">
        <v>154878.97</v>
      </c>
      <c r="G38" s="73">
        <v>152472</v>
      </c>
      <c r="H38" s="73">
        <v>8072.05</v>
      </c>
      <c r="I38" s="73"/>
      <c r="J38" s="18" t="s">
        <v>1059</v>
      </c>
      <c r="K38" s="13" t="s">
        <v>935</v>
      </c>
      <c r="L38" s="133">
        <v>2022</v>
      </c>
      <c r="M38" s="133">
        <v>2023</v>
      </c>
      <c r="N38" s="133" t="s">
        <v>470</v>
      </c>
      <c r="O38" s="14"/>
      <c r="P38" s="14"/>
      <c r="Q38" s="123"/>
      <c r="R38" s="123"/>
      <c r="S38" s="123"/>
      <c r="T38" s="123"/>
    </row>
    <row r="39" spans="1:20" ht="197.25" customHeight="1">
      <c r="A39" s="7" t="s">
        <v>932</v>
      </c>
      <c r="B39" s="135" t="s">
        <v>717</v>
      </c>
      <c r="C39" s="7" t="s">
        <v>1042</v>
      </c>
      <c r="D39" s="18" t="s">
        <v>625</v>
      </c>
      <c r="E39" s="136">
        <v>720422.55</v>
      </c>
      <c r="F39" s="73">
        <v>38566.9</v>
      </c>
      <c r="G39" s="73">
        <v>226048.07</v>
      </c>
      <c r="H39" s="73">
        <v>11956.57</v>
      </c>
      <c r="I39" s="73">
        <v>443851.01</v>
      </c>
      <c r="J39" s="18" t="s">
        <v>1157</v>
      </c>
      <c r="K39" s="13" t="s">
        <v>1147</v>
      </c>
      <c r="L39" s="133">
        <v>2022</v>
      </c>
      <c r="M39" s="133">
        <v>2024</v>
      </c>
      <c r="N39" s="133" t="s">
        <v>470</v>
      </c>
      <c r="O39" s="14"/>
      <c r="P39" s="4" t="s">
        <v>1158</v>
      </c>
      <c r="Q39" s="123"/>
      <c r="R39" s="123"/>
      <c r="S39" s="123"/>
      <c r="T39" s="123"/>
    </row>
    <row r="40" spans="1:20" ht="209.25" customHeight="1">
      <c r="A40" s="7" t="s">
        <v>870</v>
      </c>
      <c r="B40" s="7" t="s">
        <v>974</v>
      </c>
      <c r="C40" s="7" t="s">
        <v>873</v>
      </c>
      <c r="D40" s="18" t="s">
        <v>897</v>
      </c>
      <c r="E40" s="113">
        <v>0.85</v>
      </c>
      <c r="F40" s="18"/>
      <c r="G40" s="18"/>
      <c r="H40" s="18"/>
      <c r="I40" s="113">
        <v>0.15</v>
      </c>
      <c r="J40" s="18" t="s">
        <v>871</v>
      </c>
      <c r="K40" s="13" t="s">
        <v>891</v>
      </c>
      <c r="L40" s="133">
        <v>2020</v>
      </c>
      <c r="M40" s="133">
        <v>2023</v>
      </c>
      <c r="N40" s="18" t="s">
        <v>872</v>
      </c>
      <c r="O40" s="14"/>
      <c r="P40" s="14"/>
      <c r="Q40" s="123"/>
      <c r="R40" s="123"/>
      <c r="S40" s="123"/>
      <c r="T40" s="123"/>
    </row>
    <row r="41" spans="1:20" ht="228.75" customHeight="1">
      <c r="A41" s="7" t="s">
        <v>949</v>
      </c>
      <c r="B41" s="7" t="s">
        <v>975</v>
      </c>
      <c r="C41" s="7" t="s">
        <v>1048</v>
      </c>
      <c r="D41" s="18" t="s">
        <v>929</v>
      </c>
      <c r="E41" s="73">
        <v>1065262.52</v>
      </c>
      <c r="F41" s="73">
        <v>287620.88</v>
      </c>
      <c r="G41" s="73">
        <v>777641.64</v>
      </c>
      <c r="H41" s="73"/>
      <c r="I41" s="73"/>
      <c r="J41" s="18" t="s">
        <v>871</v>
      </c>
      <c r="K41" s="13" t="s">
        <v>1000</v>
      </c>
      <c r="L41" s="133">
        <v>2022</v>
      </c>
      <c r="M41" s="133">
        <v>2023</v>
      </c>
      <c r="N41" s="18" t="s">
        <v>948</v>
      </c>
      <c r="O41" s="14"/>
      <c r="P41" s="14"/>
      <c r="Q41" s="123"/>
      <c r="R41" s="123"/>
      <c r="S41" s="123"/>
      <c r="T41" s="123"/>
    </row>
  </sheetData>
  <sheetProtection/>
  <mergeCells count="21">
    <mergeCell ref="O4:P4"/>
    <mergeCell ref="N4:N5"/>
    <mergeCell ref="C4:C5"/>
    <mergeCell ref="K4:K5"/>
    <mergeCell ref="L4:M4"/>
    <mergeCell ref="B7:B8"/>
    <mergeCell ref="B9:B10"/>
    <mergeCell ref="F4:J4"/>
    <mergeCell ref="E4:E5"/>
    <mergeCell ref="A7:A8"/>
    <mergeCell ref="A9:A10"/>
    <mergeCell ref="A4:A5"/>
    <mergeCell ref="D4:D5"/>
    <mergeCell ref="B4:B5"/>
    <mergeCell ref="A31:A34"/>
    <mergeCell ref="B21:B22"/>
    <mergeCell ref="A23:A24"/>
    <mergeCell ref="B26:B27"/>
    <mergeCell ref="A26:A28"/>
    <mergeCell ref="A12:A22"/>
    <mergeCell ref="B12:B20"/>
  </mergeCells>
  <printOptions/>
  <pageMargins left="0.7" right="0.7" top="0.75" bottom="0.75" header="0.3" footer="0.3"/>
  <pageSetup fitToHeight="0"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METRUM</dc:creator>
  <cp:keywords/>
  <dc:description/>
  <cp:lastModifiedBy>Iluta Mezule</cp:lastModifiedBy>
  <cp:lastPrinted>2023-07-26T05:59:58Z</cp:lastPrinted>
  <dcterms:created xsi:type="dcterms:W3CDTF">2016-12-14T08:34:32Z</dcterms:created>
  <dcterms:modified xsi:type="dcterms:W3CDTF">2024-04-25T07:30:00Z</dcterms:modified>
  <cp:category/>
  <cp:version/>
  <cp:contentType/>
  <cp:contentStatus/>
</cp:coreProperties>
</file>