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18.gads\Tirgus izpetes\56_Horizontalo apzimejumu uzklasana\"/>
    </mc:Choice>
  </mc:AlternateContent>
  <bookViews>
    <workbookView xWindow="0" yWindow="0" windowWidth="24000" windowHeight="9735" firstSheet="18"/>
  </bookViews>
  <sheets>
    <sheet name="Kopā" sheetId="1" r:id="rId1"/>
    <sheet name="Šķērsiela" sheetId="29" r:id="rId2"/>
    <sheet name="Tirgus" sheetId="28" r:id="rId3"/>
    <sheet name="Tehnikas" sheetId="27" r:id="rId4"/>
    <sheet name="Teātra" sheetId="26" r:id="rId5"/>
    <sheet name="Tautas " sheetId="25" r:id="rId6"/>
    <sheet name="Rūpniecības" sheetId="24" r:id="rId7"/>
    <sheet name="Robežiela" sheetId="23" r:id="rId8"/>
    <sheet name="Pilsoņu" sheetId="22" r:id="rId9"/>
    <sheet name="Miera" sheetId="21" r:id="rId10"/>
    <sheet name="Liepu" sheetId="20" r:id="rId11"/>
    <sheet name="Lauku " sheetId="19" r:id="rId12"/>
    <sheet name="Kooperatoru" sheetId="18" r:id="rId13"/>
    <sheet name="Dzirnavu" sheetId="17" r:id="rId14"/>
    <sheet name="Daugavpils" sheetId="16" r:id="rId15"/>
    <sheet name="Ceļinieku" sheetId="15" r:id="rId16"/>
    <sheet name="Alejas" sheetId="14" r:id="rId17"/>
    <sheet name="Vidzemes " sheetId="13" r:id="rId18"/>
    <sheet name="Stacijas " sheetId="12" r:id="rId19"/>
    <sheet name="Sporta " sheetId="11" r:id="rId20"/>
    <sheet name="Raiņa" sheetId="10" r:id="rId21"/>
    <sheet name="Kalna" sheetId="9" r:id="rId22"/>
    <sheet name="Ezera" sheetId="6" r:id="rId23"/>
    <sheet name="Partizānu" sheetId="8" r:id="rId24"/>
    <sheet name="Krasta" sheetId="7" r:id="rId25"/>
    <sheet name="Bērzpils" sheetId="2" r:id="rId26"/>
    <sheet name="Brīvības iela" sheetId="3" r:id="rId27"/>
    <sheet name="Baznīcas " sheetId="4" r:id="rId28"/>
    <sheet name="Dārza" sheetId="5" r:id="rId2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1" l="1"/>
  <c r="D32" i="1" s="1"/>
  <c r="D31" i="1"/>
  <c r="N8" i="29"/>
  <c r="M8" i="29"/>
  <c r="L8" i="29"/>
  <c r="K8" i="29"/>
  <c r="J8" i="29"/>
  <c r="I8" i="29"/>
  <c r="H8" i="29"/>
  <c r="G8" i="29"/>
  <c r="F8" i="29"/>
  <c r="E8" i="29"/>
  <c r="D8" i="29"/>
  <c r="C8" i="29"/>
  <c r="C14" i="28"/>
  <c r="D16" i="1" s="1"/>
  <c r="N9" i="28"/>
  <c r="M9" i="28"/>
  <c r="L9" i="28"/>
  <c r="K9" i="28"/>
  <c r="C15" i="28" s="1"/>
  <c r="E16" i="1" s="1"/>
  <c r="J9" i="28"/>
  <c r="I9" i="28"/>
  <c r="H9" i="28"/>
  <c r="G9" i="28"/>
  <c r="F9" i="28"/>
  <c r="E9" i="28"/>
  <c r="D9" i="28"/>
  <c r="C9" i="28"/>
  <c r="N9" i="27"/>
  <c r="M9" i="27"/>
  <c r="L9" i="27"/>
  <c r="K9" i="27"/>
  <c r="J9" i="27"/>
  <c r="I9" i="27"/>
  <c r="H9" i="27"/>
  <c r="G9" i="27"/>
  <c r="F9" i="27"/>
  <c r="E9" i="27"/>
  <c r="D9" i="27"/>
  <c r="C9" i="27"/>
  <c r="C14" i="27" s="1"/>
  <c r="D30" i="1" s="1"/>
  <c r="E15" i="1"/>
  <c r="D15" i="1"/>
  <c r="N9" i="26"/>
  <c r="M9" i="26"/>
  <c r="L9" i="26"/>
  <c r="K9" i="26"/>
  <c r="J9" i="26"/>
  <c r="I9" i="26"/>
  <c r="H9" i="26"/>
  <c r="G9" i="26"/>
  <c r="F9" i="26"/>
  <c r="E9" i="26"/>
  <c r="D9" i="26"/>
  <c r="C9" i="26"/>
  <c r="D9" i="25"/>
  <c r="E9" i="25"/>
  <c r="F9" i="25"/>
  <c r="G9" i="25"/>
  <c r="H9" i="25"/>
  <c r="I9" i="25"/>
  <c r="J9" i="25"/>
  <c r="K9" i="25"/>
  <c r="L9" i="25"/>
  <c r="M9" i="25"/>
  <c r="N9" i="25"/>
  <c r="C9" i="25"/>
  <c r="N8" i="24"/>
  <c r="M8" i="24"/>
  <c r="L8" i="24"/>
  <c r="K8" i="24"/>
  <c r="J8" i="24"/>
  <c r="I8" i="24"/>
  <c r="H8" i="24"/>
  <c r="G8" i="24"/>
  <c r="F8" i="24"/>
  <c r="E8" i="24"/>
  <c r="D8" i="24"/>
  <c r="C8" i="24"/>
  <c r="N8" i="23"/>
  <c r="M8" i="23"/>
  <c r="L8" i="23"/>
  <c r="K8" i="23"/>
  <c r="J8" i="23"/>
  <c r="I8" i="23"/>
  <c r="H8" i="23"/>
  <c r="G8" i="23"/>
  <c r="F8" i="23"/>
  <c r="E8" i="23"/>
  <c r="D8" i="23"/>
  <c r="C8" i="23"/>
  <c r="H9" i="22"/>
  <c r="O9" i="22"/>
  <c r="N9" i="22"/>
  <c r="M9" i="22"/>
  <c r="L9" i="22"/>
  <c r="K9" i="22"/>
  <c r="J9" i="22"/>
  <c r="I9" i="22"/>
  <c r="C15" i="22" s="1"/>
  <c r="E26" i="1" s="1"/>
  <c r="G9" i="22"/>
  <c r="F9" i="22"/>
  <c r="E9" i="22"/>
  <c r="D9" i="22"/>
  <c r="C9" i="22"/>
  <c r="E25" i="1"/>
  <c r="D25" i="1"/>
  <c r="N8" i="21"/>
  <c r="M8" i="21"/>
  <c r="L8" i="21"/>
  <c r="K8" i="21"/>
  <c r="J8" i="21"/>
  <c r="I8" i="21"/>
  <c r="C14" i="21" s="1"/>
  <c r="H8" i="21"/>
  <c r="G8" i="21"/>
  <c r="F8" i="21"/>
  <c r="E8" i="21"/>
  <c r="D8" i="21"/>
  <c r="C8" i="21"/>
  <c r="C13" i="21" s="1"/>
  <c r="D24" i="1"/>
  <c r="N9" i="20"/>
  <c r="M9" i="20"/>
  <c r="L9" i="20"/>
  <c r="K9" i="20"/>
  <c r="J9" i="20"/>
  <c r="I9" i="20"/>
  <c r="H9" i="20"/>
  <c r="G9" i="20"/>
  <c r="F9" i="20"/>
  <c r="E9" i="20"/>
  <c r="D9" i="20"/>
  <c r="C9" i="20"/>
  <c r="C8" i="19"/>
  <c r="D8" i="19"/>
  <c r="E8" i="19"/>
  <c r="F8" i="19"/>
  <c r="G8" i="19"/>
  <c r="H8" i="19"/>
  <c r="I8" i="19"/>
  <c r="J8" i="19"/>
  <c r="K8" i="19"/>
  <c r="L8" i="19"/>
  <c r="M8" i="19"/>
  <c r="N8" i="19"/>
  <c r="E22" i="1"/>
  <c r="D22" i="1"/>
  <c r="N8" i="18"/>
  <c r="M8" i="18"/>
  <c r="L8" i="18"/>
  <c r="K8" i="18"/>
  <c r="J8" i="18"/>
  <c r="I8" i="18"/>
  <c r="H8" i="18"/>
  <c r="G8" i="18"/>
  <c r="F8" i="18"/>
  <c r="E8" i="18"/>
  <c r="D8" i="18"/>
  <c r="C8" i="18"/>
  <c r="C13" i="18" s="1"/>
  <c r="E21" i="1"/>
  <c r="D21" i="1"/>
  <c r="N8" i="17"/>
  <c r="M8" i="17"/>
  <c r="L8" i="17"/>
  <c r="K8" i="17"/>
  <c r="J8" i="17"/>
  <c r="I8" i="17"/>
  <c r="H8" i="17"/>
  <c r="G8" i="17"/>
  <c r="F8" i="17"/>
  <c r="E8" i="17"/>
  <c r="D8" i="17"/>
  <c r="C8" i="17"/>
  <c r="C13" i="23" l="1"/>
  <c r="D27" i="1" s="1"/>
  <c r="C13" i="24"/>
  <c r="D28" i="1" s="1"/>
  <c r="C15" i="25"/>
  <c r="F15" i="1"/>
  <c r="F21" i="1"/>
  <c r="F22" i="1"/>
  <c r="F25" i="1"/>
  <c r="F16" i="1"/>
  <c r="C13" i="29"/>
  <c r="C14" i="29"/>
  <c r="C16" i="28"/>
  <c r="C15" i="27"/>
  <c r="H14" i="27"/>
  <c r="C14" i="26"/>
  <c r="C15" i="26"/>
  <c r="C14" i="25"/>
  <c r="C14" i="24"/>
  <c r="C14" i="23"/>
  <c r="C14" i="22"/>
  <c r="D26" i="1" s="1"/>
  <c r="F26" i="1" s="1"/>
  <c r="C15" i="21"/>
  <c r="C15" i="20"/>
  <c r="C14" i="20"/>
  <c r="C13" i="19"/>
  <c r="C14" i="19"/>
  <c r="E23" i="1" s="1"/>
  <c r="D23" i="1"/>
  <c r="C14" i="18"/>
  <c r="C12" i="17"/>
  <c r="C13" i="17"/>
  <c r="E20" i="1"/>
  <c r="D20" i="1"/>
  <c r="N10" i="16"/>
  <c r="M10" i="16"/>
  <c r="L10" i="16"/>
  <c r="K10" i="16"/>
  <c r="J10" i="16"/>
  <c r="I10" i="16"/>
  <c r="H10" i="16"/>
  <c r="G10" i="16"/>
  <c r="F10" i="16"/>
  <c r="E10" i="16"/>
  <c r="D10" i="16"/>
  <c r="C10" i="16"/>
  <c r="E19" i="1"/>
  <c r="D19" i="1"/>
  <c r="C14" i="15"/>
  <c r="H14" i="15" s="1"/>
  <c r="C13" i="15"/>
  <c r="H13" i="15" s="1"/>
  <c r="N8" i="15"/>
  <c r="M8" i="15"/>
  <c r="L8" i="15"/>
  <c r="K8" i="15"/>
  <c r="J8" i="15"/>
  <c r="I8" i="15"/>
  <c r="H8" i="15"/>
  <c r="G8" i="15"/>
  <c r="F8" i="15"/>
  <c r="E8" i="15"/>
  <c r="D8" i="15"/>
  <c r="C8" i="15"/>
  <c r="E18" i="1"/>
  <c r="D18" i="1"/>
  <c r="C13" i="14"/>
  <c r="C12" i="14"/>
  <c r="D8" i="14"/>
  <c r="E8" i="14"/>
  <c r="F8" i="14"/>
  <c r="G8" i="14"/>
  <c r="H8" i="14"/>
  <c r="I8" i="14"/>
  <c r="J8" i="14"/>
  <c r="K8" i="14"/>
  <c r="L8" i="14"/>
  <c r="M8" i="14"/>
  <c r="N8" i="14"/>
  <c r="C8" i="14"/>
  <c r="D20" i="3"/>
  <c r="E20" i="3"/>
  <c r="F20" i="3"/>
  <c r="G20" i="3"/>
  <c r="H20" i="3"/>
  <c r="I20" i="3"/>
  <c r="C26" i="3" s="1"/>
  <c r="J20" i="3"/>
  <c r="K20" i="3"/>
  <c r="L20" i="3"/>
  <c r="M20" i="3"/>
  <c r="N20" i="3"/>
  <c r="C20" i="3"/>
  <c r="C14" i="7"/>
  <c r="D9" i="7"/>
  <c r="E9" i="7"/>
  <c r="F9" i="7"/>
  <c r="G9" i="7"/>
  <c r="H9" i="7"/>
  <c r="I9" i="7"/>
  <c r="J9" i="7"/>
  <c r="K9" i="7"/>
  <c r="L9" i="7"/>
  <c r="M9" i="7"/>
  <c r="N9" i="7"/>
  <c r="C9" i="7"/>
  <c r="D14" i="8"/>
  <c r="E14" i="8"/>
  <c r="F14" i="8"/>
  <c r="G14" i="8"/>
  <c r="H14" i="8"/>
  <c r="I14" i="8"/>
  <c r="J14" i="8"/>
  <c r="K14" i="8"/>
  <c r="L14" i="8"/>
  <c r="M14" i="8"/>
  <c r="N14" i="8"/>
  <c r="C14" i="8"/>
  <c r="D10" i="6"/>
  <c r="E10" i="6"/>
  <c r="F10" i="6"/>
  <c r="G10" i="6"/>
  <c r="H10" i="6"/>
  <c r="I10" i="6"/>
  <c r="J10" i="6"/>
  <c r="K10" i="6"/>
  <c r="L10" i="6"/>
  <c r="M10" i="6"/>
  <c r="C10" i="6"/>
  <c r="D10" i="12"/>
  <c r="E10" i="12"/>
  <c r="F10" i="12"/>
  <c r="G10" i="12"/>
  <c r="H10" i="12"/>
  <c r="I10" i="12"/>
  <c r="J10" i="12"/>
  <c r="K10" i="12"/>
  <c r="C15" i="12" s="1"/>
  <c r="L10" i="12"/>
  <c r="M10" i="12"/>
  <c r="N10" i="12"/>
  <c r="C10" i="12"/>
  <c r="C15" i="13"/>
  <c r="D9" i="13"/>
  <c r="E9" i="13"/>
  <c r="F9" i="13"/>
  <c r="G9" i="13"/>
  <c r="H9" i="13"/>
  <c r="I9" i="13"/>
  <c r="J9" i="13"/>
  <c r="K9" i="13"/>
  <c r="L9" i="13"/>
  <c r="M9" i="13"/>
  <c r="N9" i="13"/>
  <c r="C9" i="13"/>
  <c r="H15" i="27" l="1"/>
  <c r="E30" i="1"/>
  <c r="F30" i="1" s="1"/>
  <c r="H16" i="27"/>
  <c r="E27" i="1"/>
  <c r="F27" i="1" s="1"/>
  <c r="C15" i="23"/>
  <c r="E28" i="1"/>
  <c r="F28" i="1" s="1"/>
  <c r="C16" i="25"/>
  <c r="D29" i="1"/>
  <c r="E29" i="1"/>
  <c r="E31" i="1"/>
  <c r="F31" i="1" s="1"/>
  <c r="E24" i="1"/>
  <c r="F24" i="1" s="1"/>
  <c r="F18" i="1"/>
  <c r="F19" i="1"/>
  <c r="F23" i="1"/>
  <c r="F20" i="1"/>
  <c r="C15" i="29"/>
  <c r="C16" i="27"/>
  <c r="C16" i="26"/>
  <c r="C15" i="24"/>
  <c r="C16" i="22"/>
  <c r="C16" i="20"/>
  <c r="C15" i="19"/>
  <c r="C15" i="18"/>
  <c r="C14" i="17"/>
  <c r="C15" i="16"/>
  <c r="C14" i="16"/>
  <c r="H15" i="15"/>
  <c r="C15" i="15"/>
  <c r="C14" i="14"/>
  <c r="D8" i="11"/>
  <c r="E8" i="11"/>
  <c r="F8" i="11"/>
  <c r="G8" i="11"/>
  <c r="H8" i="11"/>
  <c r="I8" i="11"/>
  <c r="J8" i="11"/>
  <c r="K8" i="11"/>
  <c r="L8" i="11"/>
  <c r="M8" i="11"/>
  <c r="C8" i="11"/>
  <c r="D11" i="10"/>
  <c r="E11" i="10"/>
  <c r="F11" i="10"/>
  <c r="G11" i="10"/>
  <c r="H11" i="10"/>
  <c r="I11" i="10"/>
  <c r="J11" i="10"/>
  <c r="K11" i="10"/>
  <c r="L11" i="10"/>
  <c r="M11" i="10"/>
  <c r="C11" i="10"/>
  <c r="C19" i="8"/>
  <c r="D10" i="1"/>
  <c r="C13" i="7"/>
  <c r="M8" i="9"/>
  <c r="C12" i="9"/>
  <c r="D9" i="1" s="1"/>
  <c r="D8" i="9"/>
  <c r="E8" i="9"/>
  <c r="F8" i="9"/>
  <c r="G8" i="9"/>
  <c r="H8" i="9"/>
  <c r="I8" i="9"/>
  <c r="J8" i="9"/>
  <c r="K8" i="9"/>
  <c r="L8" i="9"/>
  <c r="C8" i="9"/>
  <c r="C15" i="6"/>
  <c r="D8" i="1" s="1"/>
  <c r="C8" i="5"/>
  <c r="D8" i="5"/>
  <c r="E8" i="5"/>
  <c r="F8" i="5"/>
  <c r="G8" i="5"/>
  <c r="H8" i="5"/>
  <c r="I8" i="5"/>
  <c r="C14" i="5" s="1"/>
  <c r="J8" i="5"/>
  <c r="K8" i="5"/>
  <c r="L8" i="5"/>
  <c r="M8" i="5"/>
  <c r="K9" i="4"/>
  <c r="L9" i="4"/>
  <c r="M9" i="4"/>
  <c r="C9" i="4"/>
  <c r="D9" i="4"/>
  <c r="E9" i="4"/>
  <c r="F9" i="4"/>
  <c r="G9" i="4"/>
  <c r="H9" i="4"/>
  <c r="I9" i="4"/>
  <c r="J9" i="4"/>
  <c r="D14" i="2"/>
  <c r="E14" i="2"/>
  <c r="F14" i="2"/>
  <c r="G14" i="2"/>
  <c r="H14" i="2"/>
  <c r="C14" i="2"/>
  <c r="J14" i="2"/>
  <c r="K14" i="2"/>
  <c r="L14" i="2"/>
  <c r="M14" i="2"/>
  <c r="I14" i="2"/>
  <c r="F29" i="1" l="1"/>
  <c r="C14" i="11"/>
  <c r="E7" i="1"/>
  <c r="C16" i="16"/>
  <c r="D13" i="1"/>
  <c r="F13" i="1" s="1"/>
  <c r="C13" i="5"/>
  <c r="D7" i="1" s="1"/>
  <c r="E10" i="1"/>
  <c r="F10" i="1" s="1"/>
  <c r="C20" i="8"/>
  <c r="E11" i="1" s="1"/>
  <c r="D11" i="1"/>
  <c r="C16" i="6"/>
  <c r="C17" i="6" s="1"/>
  <c r="C13" i="9"/>
  <c r="C17" i="10"/>
  <c r="C16" i="10"/>
  <c r="D12" i="1" s="1"/>
  <c r="C14" i="12"/>
  <c r="E14" i="1"/>
  <c r="C14" i="13"/>
  <c r="D17" i="1" s="1"/>
  <c r="C15" i="7"/>
  <c r="C16" i="4"/>
  <c r="C15" i="4"/>
  <c r="C19" i="2"/>
  <c r="E4" i="1" s="1"/>
  <c r="C18" i="2"/>
  <c r="F11" i="1" l="1"/>
  <c r="E32" i="1"/>
  <c r="F32" i="1" s="1"/>
  <c r="C15" i="11"/>
  <c r="F7" i="1"/>
  <c r="C15" i="5"/>
  <c r="E6" i="1"/>
  <c r="C17" i="4"/>
  <c r="D6" i="1"/>
  <c r="C25" i="3"/>
  <c r="E5" i="1"/>
  <c r="C21" i="8"/>
  <c r="E8" i="1"/>
  <c r="F8" i="1" s="1"/>
  <c r="E9" i="1"/>
  <c r="F9" i="1" s="1"/>
  <c r="C14" i="9"/>
  <c r="E12" i="1"/>
  <c r="F12" i="1" s="1"/>
  <c r="C18" i="10"/>
  <c r="D14" i="1"/>
  <c r="F14" i="1" s="1"/>
  <c r="C16" i="12"/>
  <c r="C16" i="13"/>
  <c r="E17" i="1"/>
  <c r="F17" i="1" s="1"/>
  <c r="D4" i="1"/>
  <c r="C20" i="2"/>
  <c r="D5" i="1"/>
  <c r="F5" i="1" s="1"/>
  <c r="E33" i="1" l="1"/>
  <c r="D33" i="1"/>
  <c r="F6" i="1"/>
  <c r="F4" i="1"/>
  <c r="C27" i="3"/>
  <c r="F33" i="1" l="1"/>
</calcChain>
</file>

<file path=xl/sharedStrings.xml><?xml version="1.0" encoding="utf-8"?>
<sst xmlns="http://schemas.openxmlformats.org/spreadsheetml/2006/main" count="787" uniqueCount="133">
  <si>
    <t>Nepārtraukta līnija</t>
  </si>
  <si>
    <t>Pārtraukta līnija 3:1</t>
  </si>
  <si>
    <t>Pārtraukta līnija 1:3</t>
  </si>
  <si>
    <t>Plata pārtraukta šķērslīnija 2:1</t>
  </si>
  <si>
    <t>Nepārtraukta līnija (autostavvieta)</t>
  </si>
  <si>
    <t>Bultas</t>
  </si>
  <si>
    <t>STOP</t>
  </si>
  <si>
    <t>Plata pārtraukta līnija 1:3</t>
  </si>
  <si>
    <t>Gājēju pāreja</t>
  </si>
  <si>
    <t>Apzīmējuma veidi</t>
  </si>
  <si>
    <t>ātruma valnis</t>
  </si>
  <si>
    <t>Virzienu saliņas</t>
  </si>
  <si>
    <t>934, 935, 936</t>
  </si>
  <si>
    <t>Bērzpils iela  no pilsētas administratīvās robežas līdz Brīvības ielai</t>
  </si>
  <si>
    <t>Krusojums ar</t>
  </si>
  <si>
    <t>Sānu mala pie autobusa pieturas</t>
  </si>
  <si>
    <t>Daugavpils iela līdz Raiņa ielai</t>
  </si>
  <si>
    <t>Raiņa iela līdz Tautas ielai</t>
  </si>
  <si>
    <t>Tautas iela līdz Sporta ielai</t>
  </si>
  <si>
    <t>Sporta iela līdz Teātra ielai</t>
  </si>
  <si>
    <t>Teātra iela līdz Brīvības ielai</t>
  </si>
  <si>
    <t>KOPĀ</t>
  </si>
  <si>
    <t>Pilsētas adm. rob. Līdz Daugavpils ielai</t>
  </si>
  <si>
    <t>Brīvības iela no J.Logina ielas līdz Rartizāņu ielai</t>
  </si>
  <si>
    <t>Krustojums ar</t>
  </si>
  <si>
    <t>J.Logina iela līdz Miera ielai</t>
  </si>
  <si>
    <t>Miera iela līdz Dārza ielai</t>
  </si>
  <si>
    <t>Dārza iela līdz Jaunatnes ielai</t>
  </si>
  <si>
    <t>Jaunatnes iela līdz Skolas ielai</t>
  </si>
  <si>
    <t>Skolas iela līdz Baznīcas ielai</t>
  </si>
  <si>
    <t>Baznīcas iela līdz Bērzpils ielai</t>
  </si>
  <si>
    <t>Bērzpils iela līdz Tirgus ielai</t>
  </si>
  <si>
    <t>Tirgus iela līdz Kalna ielai</t>
  </si>
  <si>
    <t>Kalna iela līdz Partizānu ielai</t>
  </si>
  <si>
    <t>Apjoms</t>
  </si>
  <si>
    <t>Cena</t>
  </si>
  <si>
    <t>Summa</t>
  </si>
  <si>
    <t>Kopā ar mašīnu</t>
  </si>
  <si>
    <t>Kopā ar roku darbu</t>
  </si>
  <si>
    <t>(bez PVN)</t>
  </si>
  <si>
    <t>Ielu saraksts - veicamo darbu apjomi</t>
  </si>
  <si>
    <t>Nr.p.k.</t>
  </si>
  <si>
    <t>Izmaksu pozīcijas</t>
  </si>
  <si>
    <t>Mērvien.</t>
  </si>
  <si>
    <t>Uzklāšana mehanizēti</t>
  </si>
  <si>
    <t>Uzklāšana ar roku darbaspēku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</si>
  <si>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</si>
  <si>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>Skolas iela</t>
  </si>
  <si>
    <t>Kopā</t>
  </si>
  <si>
    <t>Bērzpils iela</t>
  </si>
  <si>
    <t>Brīvības iela</t>
  </si>
  <si>
    <t>Baznīcas iela</t>
  </si>
  <si>
    <t>Dārza iela</t>
  </si>
  <si>
    <t>Ezera iela</t>
  </si>
  <si>
    <t>Kalna iela</t>
  </si>
  <si>
    <t>Partizānu iela</t>
  </si>
  <si>
    <t>Raiņa iela</t>
  </si>
  <si>
    <t>Teātra iela</t>
  </si>
  <si>
    <t>Tirgus iela</t>
  </si>
  <si>
    <t>Vidzemes iela</t>
  </si>
  <si>
    <t>Krasta iela</t>
  </si>
  <si>
    <t>Stacijas iela</t>
  </si>
  <si>
    <t>Alejas iela</t>
  </si>
  <si>
    <t xml:space="preserve">KOPĀ </t>
  </si>
  <si>
    <t>PAVISAM KOPĀ</t>
  </si>
  <si>
    <t xml:space="preserve">PAVISAM KOPĀ </t>
  </si>
  <si>
    <t>Sporta iela</t>
  </si>
  <si>
    <t>No Liepu ielas līdz Stacijas ielai</t>
  </si>
  <si>
    <t>Pārtraukta līnija 2:1</t>
  </si>
  <si>
    <t>No Stacijas ielas līdz adm.robežai</t>
  </si>
  <si>
    <t>No Tilta līdz Krasta ielai</t>
  </si>
  <si>
    <t>No Krasta ielas līdz Vidzemes</t>
  </si>
  <si>
    <t>No Vidzemes līdz pils.rob.</t>
  </si>
  <si>
    <t>No Bērzpils ielai līdz Baznīcas</t>
  </si>
  <si>
    <t>No Bērzpils ielas līdz Partizāņu</t>
  </si>
  <si>
    <t>No Partizāņu līdz Tautas</t>
  </si>
  <si>
    <t>No Tautas ielas līdz Pilsoņu</t>
  </si>
  <si>
    <t>No Pilsoņu ielas līdz Brīvības</t>
  </si>
  <si>
    <t>Pie Brīvības ielas</t>
  </si>
  <si>
    <t xml:space="preserve">No Miera ielas līdz Dārza </t>
  </si>
  <si>
    <t>No Dārza ielas līdz Baznīcas ielai</t>
  </si>
  <si>
    <t>No Baznīcas līdz Brīvības</t>
  </si>
  <si>
    <t>No Daugavpils līdz Raiņa</t>
  </si>
  <si>
    <t>No Raiņa līdz Tautas</t>
  </si>
  <si>
    <t>No Tautas līdz Teātra</t>
  </si>
  <si>
    <t>No Teātra līdz Brīvības</t>
  </si>
  <si>
    <t>No Brīvības līdz šķērsielai</t>
  </si>
  <si>
    <t>No šķērsielas līdz tiltam</t>
  </si>
  <si>
    <t>No tilta līdz Krasta ielai</t>
  </si>
  <si>
    <t>No adm.ter.rob.līdz Liepu ielai</t>
  </si>
  <si>
    <t>NO Liepu ielas līdz Stacijas</t>
  </si>
  <si>
    <t>NO Partizānu līdz Pilsoņu</t>
  </si>
  <si>
    <t>No Pilsoņu līdz Rūpniecības</t>
  </si>
  <si>
    <t>No Rūpniecības līdz Daugavpils</t>
  </si>
  <si>
    <t>No Daugavpils ielai līdz ter.rob.</t>
  </si>
  <si>
    <t>No Ezera ielas līdz Brīvības ielai</t>
  </si>
  <si>
    <t>No Brīvības līdz Raiņa ielai</t>
  </si>
  <si>
    <t>No Ezera ielas līdz Brīvības</t>
  </si>
  <si>
    <t>Posms no Brīvības ielas</t>
  </si>
  <si>
    <t>Ceļinieku iela</t>
  </si>
  <si>
    <t>Pie Liepu ielas</t>
  </si>
  <si>
    <t>Daugavpils iela</t>
  </si>
  <si>
    <t>NoRudens līdz Bērzpils ielai</t>
  </si>
  <si>
    <t>NoBērzpils ielas līdz Partizānu</t>
  </si>
  <si>
    <t>No Rūpniec;ibas līdz Brīvības</t>
  </si>
  <si>
    <t>Dzirnavu iela</t>
  </si>
  <si>
    <t>Posms</t>
  </si>
  <si>
    <t>No Brīvības ielas</t>
  </si>
  <si>
    <t>Kooperatoru iela</t>
  </si>
  <si>
    <t>Lauku iela</t>
  </si>
  <si>
    <t>Liepu iela</t>
  </si>
  <si>
    <t>No adm.rob.līdz Tehnikas</t>
  </si>
  <si>
    <t>No Tehnikas ielas līdz Krasta ielai</t>
  </si>
  <si>
    <t>Miera iela</t>
  </si>
  <si>
    <t>Posma</t>
  </si>
  <si>
    <t>No Brīvības ielas līdz Ezera ielai</t>
  </si>
  <si>
    <t>Pilsoņu iela</t>
  </si>
  <si>
    <t>No Brīvības ielas līdz Raiņa</t>
  </si>
  <si>
    <t>Pārtraukta līnija 1:1</t>
  </si>
  <si>
    <t>No Raiņa līdz Daugavpils</t>
  </si>
  <si>
    <t>Pie Stacijas ielas</t>
  </si>
  <si>
    <t>Rūpniecības iela</t>
  </si>
  <si>
    <t>Tautas iela</t>
  </si>
  <si>
    <t>No Raiņa ielas līdz Partizānu</t>
  </si>
  <si>
    <t>No Partizānu līdz Bērzpils</t>
  </si>
  <si>
    <t>No Bērzpils ielas līdz Baznīcas</t>
  </si>
  <si>
    <t>Tehnikas iela</t>
  </si>
  <si>
    <t xml:space="preserve"> Robežiela</t>
  </si>
  <si>
    <t>No Brīvības ielas līdz Teātra</t>
  </si>
  <si>
    <t>Šķērsiela</t>
  </si>
  <si>
    <t>No Partizānu līdz Brīvības ielai</t>
  </si>
  <si>
    <t xml:space="preserve">Kopā </t>
  </si>
  <si>
    <t>Robežiela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</si>
</sst>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vertAlign val="superscript"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wrapText="1"/>
    </xf>
    <xf numFmtId="0" fontId="0" fillId="0" borderId="2" xfId="0" applyBorder="1" applyAlignment="1"/>
    <xf numFmtId="0" fontId="0" fillId="0" borderId="0" xfId="0" applyBorder="1"/>
    <xf numFmtId="0" fontId="0" fillId="0" borderId="6" xfId="0" applyBorder="1"/>
    <xf numFmtId="0" fontId="1" fillId="0" borderId="2" xfId="0" applyFont="1" applyBorder="1"/>
    <xf numFmtId="2" fontId="0" fillId="0" borderId="2" xfId="0" applyNumberFormat="1" applyBorder="1"/>
    <xf numFmtId="0" fontId="0" fillId="0" borderId="3" xfId="0" applyFill="1" applyBorder="1"/>
    <xf numFmtId="0" fontId="0" fillId="2" borderId="2" xfId="0" applyFill="1" applyBorder="1"/>
    <xf numFmtId="0" fontId="6" fillId="0" borderId="2" xfId="0" applyFont="1" applyBorder="1" applyAlignment="1">
      <alignment wrapText="1"/>
    </xf>
    <xf numFmtId="0" fontId="7" fillId="0" borderId="0" xfId="0" applyFont="1" applyBorder="1"/>
    <xf numFmtId="0" fontId="6" fillId="0" borderId="0" xfId="0" applyFont="1" applyBorder="1" applyAlignment="1">
      <alignment horizontal="right"/>
    </xf>
    <xf numFmtId="2" fontId="6" fillId="0" borderId="2" xfId="0" applyNumberFormat="1" applyFont="1" applyBorder="1"/>
    <xf numFmtId="0" fontId="10" fillId="0" borderId="0" xfId="0" applyFont="1" applyBorder="1" applyAlignment="1">
      <alignment horizontal="right"/>
    </xf>
    <xf numFmtId="2" fontId="7" fillId="0" borderId="0" xfId="0" applyNumberFormat="1" applyFont="1" applyBorder="1"/>
    <xf numFmtId="0" fontId="7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right"/>
    </xf>
    <xf numFmtId="0" fontId="0" fillId="2" borderId="0" xfId="0" applyFill="1" applyBorder="1"/>
    <xf numFmtId="2" fontId="1" fillId="0" borderId="2" xfId="0" applyNumberFormat="1" applyFont="1" applyBorder="1"/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/>
    <xf numFmtId="0" fontId="9" fillId="0" borderId="2" xfId="0" applyFont="1" applyBorder="1"/>
    <xf numFmtId="0" fontId="9" fillId="0" borderId="0" xfId="0" applyFont="1" applyBorder="1"/>
    <xf numFmtId="2" fontId="9" fillId="0" borderId="0" xfId="0" applyNumberFormat="1" applyFont="1" applyBorder="1"/>
    <xf numFmtId="2" fontId="11" fillId="2" borderId="2" xfId="0" applyNumberFormat="1" applyFont="1" applyFill="1" applyBorder="1"/>
    <xf numFmtId="0" fontId="11" fillId="0" borderId="0" xfId="0" applyFont="1"/>
    <xf numFmtId="0" fontId="0" fillId="2" borderId="0" xfId="0" applyFill="1"/>
    <xf numFmtId="0" fontId="0" fillId="0" borderId="2" xfId="0" applyNumberFormat="1" applyBorder="1"/>
    <xf numFmtId="0" fontId="11" fillId="2" borderId="6" xfId="0" applyFont="1" applyFill="1" applyBorder="1"/>
    <xf numFmtId="0" fontId="0" fillId="0" borderId="7" xfId="0" applyBorder="1"/>
    <xf numFmtId="0" fontId="1" fillId="0" borderId="7" xfId="0" applyFont="1" applyBorder="1" applyAlignment="1">
      <alignment horizontal="right"/>
    </xf>
    <xf numFmtId="2" fontId="0" fillId="0" borderId="7" xfId="0" applyNumberFormat="1" applyBorder="1"/>
    <xf numFmtId="0" fontId="0" fillId="0" borderId="5" xfId="0" applyBorder="1"/>
    <xf numFmtId="0" fontId="3" fillId="0" borderId="2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/>
    <xf numFmtId="0" fontId="3" fillId="2" borderId="2" xfId="0" applyFont="1" applyFill="1" applyBorder="1" applyAlignment="1">
      <alignment horizontal="center" wrapText="1"/>
    </xf>
    <xf numFmtId="0" fontId="0" fillId="2" borderId="5" xfId="0" applyFill="1" applyBorder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1" fillId="0" borderId="7" xfId="0" applyNumberFormat="1" applyFont="1" applyBorder="1"/>
    <xf numFmtId="0" fontId="0" fillId="2" borderId="0" xfId="0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9" xfId="0" applyBorder="1"/>
    <xf numFmtId="0" fontId="2" fillId="0" borderId="8" xfId="0" applyFont="1" applyBorder="1"/>
    <xf numFmtId="0" fontId="0" fillId="0" borderId="10" xfId="0" applyBorder="1"/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1" fillId="2" borderId="2" xfId="0" applyFont="1" applyFill="1" applyBorder="1"/>
    <xf numFmtId="0" fontId="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54488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0962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1344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13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07978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25400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1019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41692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8776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5249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5632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22265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55307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55979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46868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53342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93724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00358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33399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34072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5</xdr:col>
      <xdr:colOff>9525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8776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5249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5632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13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22265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13</xdr:col>
      <xdr:colOff>663575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55307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55979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5</xdr:col>
      <xdr:colOff>38100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55441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914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2297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08930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1972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42644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55441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914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2297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0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08930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44450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1972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42644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5</xdr:col>
      <xdr:colOff>57150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8776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5249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5632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22265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55307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55979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5</xdr:col>
      <xdr:colOff>28575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8776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4</xdr:col>
      <xdr:colOff>31750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5249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5632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22265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55307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55979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5</xdr:col>
      <xdr:colOff>28575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3063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10</xdr:col>
      <xdr:colOff>56852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8577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8959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13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75593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11</xdr:col>
      <xdr:colOff>120650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13</xdr:col>
      <xdr:colOff>663575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8634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9307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3063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8577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8959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13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75593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13</xdr:col>
      <xdr:colOff>663575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123825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8634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9307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3063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8577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7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8959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4</xdr:row>
      <xdr:rowOff>0</xdr:rowOff>
    </xdr:from>
    <xdr:to>
      <xdr:col>12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75593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9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4</xdr:row>
      <xdr:rowOff>19050</xdr:rowOff>
    </xdr:from>
    <xdr:to>
      <xdr:col>12</xdr:col>
      <xdr:colOff>663575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8634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76199</xdr:colOff>
      <xdr:row>4</xdr:row>
      <xdr:rowOff>19053</xdr:rowOff>
    </xdr:from>
    <xdr:to>
      <xdr:col>11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9307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5</xdr:row>
      <xdr:rowOff>19050</xdr:rowOff>
    </xdr:from>
    <xdr:to>
      <xdr:col>3</xdr:col>
      <xdr:colOff>28575</xdr:colOff>
      <xdr:row>5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5</xdr:row>
      <xdr:rowOff>0</xdr:rowOff>
    </xdr:from>
    <xdr:to>
      <xdr:col>4</xdr:col>
      <xdr:colOff>533400</xdr:colOff>
      <xdr:row>6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26866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5</xdr:row>
      <xdr:rowOff>19050</xdr:rowOff>
    </xdr:from>
    <xdr:to>
      <xdr:col>3</xdr:col>
      <xdr:colOff>574675</xdr:colOff>
      <xdr:row>5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5</xdr:row>
      <xdr:rowOff>9525</xdr:rowOff>
    </xdr:from>
    <xdr:to>
      <xdr:col>9</xdr:col>
      <xdr:colOff>552152</xdr:colOff>
      <xdr:row>6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3339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5</xdr:row>
      <xdr:rowOff>9525</xdr:rowOff>
    </xdr:from>
    <xdr:to>
      <xdr:col>8</xdr:col>
      <xdr:colOff>582610</xdr:colOff>
      <xdr:row>6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73722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5</xdr:row>
      <xdr:rowOff>0</xdr:rowOff>
    </xdr:from>
    <xdr:to>
      <xdr:col>13</xdr:col>
      <xdr:colOff>619125</xdr:colOff>
      <xdr:row>6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80355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5</xdr:row>
      <xdr:rowOff>9525</xdr:rowOff>
    </xdr:from>
    <xdr:to>
      <xdr:col>10</xdr:col>
      <xdr:colOff>587375</xdr:colOff>
      <xdr:row>6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5</xdr:row>
      <xdr:rowOff>19050</xdr:rowOff>
    </xdr:from>
    <xdr:to>
      <xdr:col>13</xdr:col>
      <xdr:colOff>663575</xdr:colOff>
      <xdr:row>6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5</xdr:row>
      <xdr:rowOff>19050</xdr:rowOff>
    </xdr:from>
    <xdr:to>
      <xdr:col>6</xdr:col>
      <xdr:colOff>38100</xdr:colOff>
      <xdr:row>5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5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13397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5</xdr:row>
      <xdr:rowOff>19053</xdr:rowOff>
    </xdr:from>
    <xdr:to>
      <xdr:col>12</xdr:col>
      <xdr:colOff>457199</xdr:colOff>
      <xdr:row>5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14069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3063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8577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7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8959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4</xdr:row>
      <xdr:rowOff>0</xdr:rowOff>
    </xdr:from>
    <xdr:to>
      <xdr:col>12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70058" y="13786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9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4</xdr:row>
      <xdr:rowOff>19050</xdr:rowOff>
    </xdr:from>
    <xdr:to>
      <xdr:col>12</xdr:col>
      <xdr:colOff>663575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8634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76199</xdr:colOff>
      <xdr:row>4</xdr:row>
      <xdr:rowOff>19053</xdr:rowOff>
    </xdr:from>
    <xdr:to>
      <xdr:col>11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9307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5</xdr:col>
      <xdr:colOff>38100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3063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8577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7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8959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4</xdr:row>
      <xdr:rowOff>0</xdr:rowOff>
    </xdr:from>
    <xdr:to>
      <xdr:col>12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136683" y="12262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9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4</xdr:row>
      <xdr:rowOff>19050</xdr:rowOff>
    </xdr:from>
    <xdr:to>
      <xdr:col>12</xdr:col>
      <xdr:colOff>663575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8634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76199</xdr:colOff>
      <xdr:row>4</xdr:row>
      <xdr:rowOff>19053</xdr:rowOff>
    </xdr:from>
    <xdr:to>
      <xdr:col>11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9307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3063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8577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7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8959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4</xdr:row>
      <xdr:rowOff>0</xdr:rowOff>
    </xdr:from>
    <xdr:to>
      <xdr:col>13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75593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9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9525</xdr:rowOff>
    </xdr:from>
    <xdr:to>
      <xdr:col>13</xdr:col>
      <xdr:colOff>6350</xdr:colOff>
      <xdr:row>4</xdr:row>
      <xdr:rowOff>180975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352550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180975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8634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76199</xdr:colOff>
      <xdr:row>4</xdr:row>
      <xdr:rowOff>19053</xdr:rowOff>
    </xdr:from>
    <xdr:to>
      <xdr:col>11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9307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3063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8577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8959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75593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180975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8634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9307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4966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9519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7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9902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57495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9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9525</xdr:rowOff>
    </xdr:from>
    <xdr:to>
      <xdr:col>14</xdr:col>
      <xdr:colOff>6350</xdr:colOff>
      <xdr:row>4</xdr:row>
      <xdr:rowOff>180975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352550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114300</xdr:colOff>
      <xdr:row>4</xdr:row>
      <xdr:rowOff>19050</xdr:rowOff>
    </xdr:from>
    <xdr:to>
      <xdr:col>11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9577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91209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63048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7602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7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7984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4</xdr:row>
      <xdr:rowOff>0</xdr:rowOff>
    </xdr:from>
    <xdr:to>
      <xdr:col>13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7008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9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4</xdr:row>
      <xdr:rowOff>19050</xdr:rowOff>
    </xdr:from>
    <xdr:to>
      <xdr:col>13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7659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76199</xdr:colOff>
      <xdr:row>4</xdr:row>
      <xdr:rowOff>19053</xdr:rowOff>
    </xdr:from>
    <xdr:to>
      <xdr:col>11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0722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85725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5</xdr:col>
      <xdr:colOff>66675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63048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4</xdr:col>
      <xdr:colOff>41275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7602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8</xdr:col>
      <xdr:colOff>106360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7984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13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7008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10</xdr:col>
      <xdr:colOff>101600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9525</xdr:rowOff>
    </xdr:from>
    <xdr:to>
      <xdr:col>13</xdr:col>
      <xdr:colOff>615950</xdr:colOff>
      <xdr:row>4</xdr:row>
      <xdr:rowOff>180975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352550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114300</xdr:colOff>
      <xdr:row>4</xdr:row>
      <xdr:rowOff>19050</xdr:rowOff>
    </xdr:from>
    <xdr:to>
      <xdr:col>11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7659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0722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5</xdr:col>
      <xdr:colOff>38100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63048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7602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8</xdr:col>
      <xdr:colOff>115885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7984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4</xdr:row>
      <xdr:rowOff>0</xdr:rowOff>
    </xdr:from>
    <xdr:to>
      <xdr:col>12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7008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9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9525</xdr:rowOff>
    </xdr:from>
    <xdr:to>
      <xdr:col>12</xdr:col>
      <xdr:colOff>615950</xdr:colOff>
      <xdr:row>4</xdr:row>
      <xdr:rowOff>180975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352550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123825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7659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76199</xdr:colOff>
      <xdr:row>4</xdr:row>
      <xdr:rowOff>19053</xdr:rowOff>
    </xdr:from>
    <xdr:to>
      <xdr:col>11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0722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4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25" name="Attēls 10" descr="923">
          <a:extLst>
            <a:ext uri="{FF2B5EF4-FFF2-40B4-BE49-F238E27FC236}">
              <a16:creationId xmlns:a16="http://schemas.microsoft.com/office/drawing/2014/main" xmlns="" id="{00000000-0008-0000-1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63048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26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7</xdr:col>
      <xdr:colOff>552152</xdr:colOff>
      <xdr:row>5</xdr:row>
      <xdr:rowOff>1158</xdr:rowOff>
    </xdr:to>
    <xdr:pic>
      <xdr:nvPicPr>
        <xdr:cNvPr id="27" name="Attēls 12" descr="930">
          <a:extLst>
            <a:ext uri="{FF2B5EF4-FFF2-40B4-BE49-F238E27FC236}">
              <a16:creationId xmlns:a16="http://schemas.microsoft.com/office/drawing/2014/main" xmlns="" id="{00000000-0008-0000-1C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7602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</xdr:row>
      <xdr:rowOff>9525</xdr:rowOff>
    </xdr:from>
    <xdr:to>
      <xdr:col>6</xdr:col>
      <xdr:colOff>582610</xdr:colOff>
      <xdr:row>5</xdr:row>
      <xdr:rowOff>4765</xdr:rowOff>
    </xdr:to>
    <xdr:pic>
      <xdr:nvPicPr>
        <xdr:cNvPr id="28" name="Attēls 13" descr="929">
          <a:extLst>
            <a:ext uri="{FF2B5EF4-FFF2-40B4-BE49-F238E27FC236}">
              <a16:creationId xmlns:a16="http://schemas.microsoft.com/office/drawing/2014/main" xmlns="" id="{00000000-0008-0000-1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7984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4</xdr:row>
      <xdr:rowOff>0</xdr:rowOff>
    </xdr:from>
    <xdr:to>
      <xdr:col>13</xdr:col>
      <xdr:colOff>9525</xdr:colOff>
      <xdr:row>5</xdr:row>
      <xdr:rowOff>33184</xdr:rowOff>
    </xdr:to>
    <xdr:pic>
      <xdr:nvPicPr>
        <xdr:cNvPr id="29" name="Attēls 14" descr="926">
          <a:extLst>
            <a:ext uri="{FF2B5EF4-FFF2-40B4-BE49-F238E27FC236}">
              <a16:creationId xmlns:a16="http://schemas.microsoft.com/office/drawing/2014/main" xmlns="" id="{00000000-0008-0000-1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7008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</xdr:row>
      <xdr:rowOff>9525</xdr:rowOff>
    </xdr:from>
    <xdr:to>
      <xdr:col>8</xdr:col>
      <xdr:colOff>587375</xdr:colOff>
      <xdr:row>5</xdr:row>
      <xdr:rowOff>3175</xdr:rowOff>
    </xdr:to>
    <xdr:pic>
      <xdr:nvPicPr>
        <xdr:cNvPr id="30" name="Attēls 15" descr="931">
          <a:extLst>
            <a:ext uri="{FF2B5EF4-FFF2-40B4-BE49-F238E27FC236}">
              <a16:creationId xmlns:a16="http://schemas.microsoft.com/office/drawing/2014/main" xmlns="" id="{00000000-0008-0000-1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9525</xdr:rowOff>
    </xdr:from>
    <xdr:to>
      <xdr:col>13</xdr:col>
      <xdr:colOff>6350</xdr:colOff>
      <xdr:row>4</xdr:row>
      <xdr:rowOff>180975</xdr:rowOff>
    </xdr:to>
    <xdr:pic>
      <xdr:nvPicPr>
        <xdr:cNvPr id="31" name="Attēls 16" descr="937">
          <a:extLst>
            <a:ext uri="{FF2B5EF4-FFF2-40B4-BE49-F238E27FC236}">
              <a16:creationId xmlns:a16="http://schemas.microsoft.com/office/drawing/2014/main" xmlns="" id="{00000000-0008-0000-1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352550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4</xdr:row>
      <xdr:rowOff>19050</xdr:rowOff>
    </xdr:from>
    <xdr:to>
      <xdr:col>10</xdr:col>
      <xdr:colOff>38100</xdr:colOff>
      <xdr:row>4</xdr:row>
      <xdr:rowOff>171450</xdr:rowOff>
    </xdr:to>
    <xdr:pic>
      <xdr:nvPicPr>
        <xdr:cNvPr id="32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47625</xdr:colOff>
      <xdr:row>4</xdr:row>
      <xdr:rowOff>9524</xdr:rowOff>
    </xdr:from>
    <xdr:ext cx="533400" cy="171451"/>
    <xdr:pic>
      <xdr:nvPicPr>
        <xdr:cNvPr id="33" name="Attēls 14" descr="926">
          <a:extLst>
            <a:ext uri="{FF2B5EF4-FFF2-40B4-BE49-F238E27FC236}">
              <a16:creationId xmlns:a16="http://schemas.microsoft.com/office/drawing/2014/main" xmlns="" id="{00000000-0008-0000-1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7659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76199</xdr:colOff>
      <xdr:row>4</xdr:row>
      <xdr:rowOff>19053</xdr:rowOff>
    </xdr:from>
    <xdr:to>
      <xdr:col>11</xdr:col>
      <xdr:colOff>457199</xdr:colOff>
      <xdr:row>4</xdr:row>
      <xdr:rowOff>177803</xdr:rowOff>
    </xdr:to>
    <xdr:pic>
      <xdr:nvPicPr>
        <xdr:cNvPr id="34" name="Picture 33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0722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13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14" name="Attēls 10" descr="923">
          <a:extLst>
            <a:ext uri="{FF2B5EF4-FFF2-40B4-BE49-F238E27FC236}">
              <a16:creationId xmlns:a16="http://schemas.microsoft.com/office/drawing/2014/main" xmlns="" id="{00000000-0008-0000-1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3063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15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1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552152</xdr:colOff>
      <xdr:row>5</xdr:row>
      <xdr:rowOff>1158</xdr:rowOff>
    </xdr:to>
    <xdr:pic>
      <xdr:nvPicPr>
        <xdr:cNvPr id="16" name="Attēls 12" descr="930">
          <a:extLst>
            <a:ext uri="{FF2B5EF4-FFF2-40B4-BE49-F238E27FC236}">
              <a16:creationId xmlns:a16="http://schemas.microsoft.com/office/drawing/2014/main" xmlns="" id="{00000000-0008-0000-1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8577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9525</xdr:rowOff>
    </xdr:from>
    <xdr:to>
      <xdr:col>7</xdr:col>
      <xdr:colOff>582610</xdr:colOff>
      <xdr:row>5</xdr:row>
      <xdr:rowOff>4765</xdr:rowOff>
    </xdr:to>
    <xdr:pic>
      <xdr:nvPicPr>
        <xdr:cNvPr id="17" name="Attēls 13" descr="929">
          <a:extLst>
            <a:ext uri="{FF2B5EF4-FFF2-40B4-BE49-F238E27FC236}">
              <a16:creationId xmlns:a16="http://schemas.microsoft.com/office/drawing/2014/main" xmlns="" id="{00000000-0008-0000-1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8959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4</xdr:row>
      <xdr:rowOff>0</xdr:rowOff>
    </xdr:from>
    <xdr:to>
      <xdr:col>13</xdr:col>
      <xdr:colOff>9525</xdr:colOff>
      <xdr:row>5</xdr:row>
      <xdr:rowOff>33184</xdr:rowOff>
    </xdr:to>
    <xdr:pic>
      <xdr:nvPicPr>
        <xdr:cNvPr id="18" name="Attēls 14" descr="926">
          <a:extLst>
            <a:ext uri="{FF2B5EF4-FFF2-40B4-BE49-F238E27FC236}">
              <a16:creationId xmlns:a16="http://schemas.microsoft.com/office/drawing/2014/main" xmlns="" id="{00000000-0008-0000-1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75593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9</xdr:col>
      <xdr:colOff>587375</xdr:colOff>
      <xdr:row>5</xdr:row>
      <xdr:rowOff>3175</xdr:rowOff>
    </xdr:to>
    <xdr:pic>
      <xdr:nvPicPr>
        <xdr:cNvPr id="19" name="Attēls 15" descr="931">
          <a:extLst>
            <a:ext uri="{FF2B5EF4-FFF2-40B4-BE49-F238E27FC236}">
              <a16:creationId xmlns:a16="http://schemas.microsoft.com/office/drawing/2014/main" xmlns="" id="{00000000-0008-0000-1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9525</xdr:rowOff>
    </xdr:from>
    <xdr:to>
      <xdr:col>13</xdr:col>
      <xdr:colOff>6350</xdr:colOff>
      <xdr:row>4</xdr:row>
      <xdr:rowOff>180975</xdr:rowOff>
    </xdr:to>
    <xdr:pic>
      <xdr:nvPicPr>
        <xdr:cNvPr id="20" name="Attēls 16" descr="937">
          <a:extLst>
            <a:ext uri="{FF2B5EF4-FFF2-40B4-BE49-F238E27FC236}">
              <a16:creationId xmlns:a16="http://schemas.microsoft.com/office/drawing/2014/main" xmlns="" id="{00000000-0008-0000-1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352550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21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1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47625</xdr:colOff>
      <xdr:row>4</xdr:row>
      <xdr:rowOff>9524</xdr:rowOff>
    </xdr:from>
    <xdr:ext cx="533400" cy="171451"/>
    <xdr:pic>
      <xdr:nvPicPr>
        <xdr:cNvPr id="22" name="Attēls 14" descr="926">
          <a:extLst>
            <a:ext uri="{FF2B5EF4-FFF2-40B4-BE49-F238E27FC236}">
              <a16:creationId xmlns:a16="http://schemas.microsoft.com/office/drawing/2014/main" xmlns="" id="{00000000-0008-0000-1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08634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76199</xdr:colOff>
      <xdr:row>4</xdr:row>
      <xdr:rowOff>19053</xdr:rowOff>
    </xdr:from>
    <xdr:to>
      <xdr:col>11</xdr:col>
      <xdr:colOff>457199</xdr:colOff>
      <xdr:row>4</xdr:row>
      <xdr:rowOff>177803</xdr:rowOff>
    </xdr:to>
    <xdr:pic>
      <xdr:nvPicPr>
        <xdr:cNvPr id="23" name="Picture 22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1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9307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6871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3344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3727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20360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53402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54074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58298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4772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5154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13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11788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6350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4829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45502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26866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3339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73722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80355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13397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14069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02038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6772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70598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13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136933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15875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67349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474074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38296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4769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85152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14</xdr:col>
      <xdr:colOff>9525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91785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14</xdr:col>
      <xdr:colOff>53975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24827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25499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36391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4</xdr:row>
      <xdr:rowOff>9525</xdr:rowOff>
    </xdr:from>
    <xdr:to>
      <xdr:col>10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2864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83247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85725</xdr:colOff>
      <xdr:row>4</xdr:row>
      <xdr:rowOff>0</xdr:rowOff>
    </xdr:from>
    <xdr:to>
      <xdr:col>14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89880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4</xdr:row>
      <xdr:rowOff>9525</xdr:rowOff>
    </xdr:from>
    <xdr:to>
      <xdr:col>11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47625</xdr:colOff>
      <xdr:row>4</xdr:row>
      <xdr:rowOff>19050</xdr:rowOff>
    </xdr:from>
    <xdr:to>
      <xdr:col>14</xdr:col>
      <xdr:colOff>663575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22922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76199</xdr:colOff>
      <xdr:row>4</xdr:row>
      <xdr:rowOff>19053</xdr:rowOff>
    </xdr:from>
    <xdr:to>
      <xdr:col>13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23594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3</xdr:col>
      <xdr:colOff>28575</xdr:colOff>
      <xdr:row>4</xdr:row>
      <xdr:rowOff>171450</xdr:rowOff>
    </xdr:to>
    <xdr:pic>
      <xdr:nvPicPr>
        <xdr:cNvPr id="2" name="Attēls 9" descr="http://www.traffic.lv/traffic/Img/CZ/920a.gif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533400</xdr:colOff>
      <xdr:row>5</xdr:row>
      <xdr:rowOff>6350</xdr:rowOff>
    </xdr:to>
    <xdr:pic>
      <xdr:nvPicPr>
        <xdr:cNvPr id="3" name="Attēls 10" descr="92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478213" y="1198562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19050</xdr:rowOff>
    </xdr:from>
    <xdr:to>
      <xdr:col>3</xdr:col>
      <xdr:colOff>574675</xdr:colOff>
      <xdr:row>4</xdr:row>
      <xdr:rowOff>184151</xdr:rowOff>
    </xdr:to>
    <xdr:pic>
      <xdr:nvPicPr>
        <xdr:cNvPr id="4" name="Attēls 11" descr="http://www.traffic.lv/traffic/Img/CZ/922a.gif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362075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552152</xdr:colOff>
      <xdr:row>5</xdr:row>
      <xdr:rowOff>1158</xdr:rowOff>
    </xdr:to>
    <xdr:pic>
      <xdr:nvPicPr>
        <xdr:cNvPr id="5" name="Attēls 12" descr="930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542947" y="1191353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13" descr="92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946773" y="1177927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4</xdr:row>
      <xdr:rowOff>0</xdr:rowOff>
    </xdr:from>
    <xdr:to>
      <xdr:col>13</xdr:col>
      <xdr:colOff>619125</xdr:colOff>
      <xdr:row>5</xdr:row>
      <xdr:rowOff>33184</xdr:rowOff>
    </xdr:to>
    <xdr:pic>
      <xdr:nvPicPr>
        <xdr:cNvPr id="7" name="Attēls 14" descr="92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013108" y="11881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15" descr="93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3525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4</xdr:row>
      <xdr:rowOff>19050</xdr:rowOff>
    </xdr:from>
    <xdr:to>
      <xdr:col>13</xdr:col>
      <xdr:colOff>663575</xdr:colOff>
      <xdr:row>5</xdr:row>
      <xdr:rowOff>0</xdr:rowOff>
    </xdr:to>
    <xdr:pic>
      <xdr:nvPicPr>
        <xdr:cNvPr id="9" name="Attēls 16" descr="937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13620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19050</xdr:rowOff>
    </xdr:from>
    <xdr:to>
      <xdr:col>6</xdr:col>
      <xdr:colOff>38100</xdr:colOff>
      <xdr:row>4</xdr:row>
      <xdr:rowOff>171450</xdr:rowOff>
    </xdr:to>
    <xdr:pic>
      <xdr:nvPicPr>
        <xdr:cNvPr id="10" name="Attēls 17" descr="http://www.traffic.lv/traffic/Img/CZ/920a.gif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362075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47625</xdr:colOff>
      <xdr:row>4</xdr:row>
      <xdr:rowOff>9524</xdr:rowOff>
    </xdr:from>
    <xdr:ext cx="533400" cy="171451"/>
    <xdr:pic>
      <xdr:nvPicPr>
        <xdr:cNvPr id="11" name="Attēls 14" descr="926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343524" y="1171575"/>
          <a:ext cx="17145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76199</xdr:colOff>
      <xdr:row>4</xdr:row>
      <xdr:rowOff>19053</xdr:rowOff>
    </xdr:from>
    <xdr:to>
      <xdr:col>12</xdr:col>
      <xdr:colOff>457199</xdr:colOff>
      <xdr:row>4</xdr:row>
      <xdr:rowOff>177803</xdr:rowOff>
    </xdr:to>
    <xdr:pic>
      <xdr:nvPicPr>
        <xdr:cNvPr id="12" name="Picture 11" descr="28. Ce&amp;lcedil;a apz&amp;imacr;m&amp;emacr;jumi un to raksturojums-28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350249" y="1250953"/>
          <a:ext cx="1587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M31" sqref="M31"/>
    </sheetView>
  </sheetViews>
  <sheetFormatPr defaultRowHeight="15" x14ac:dyDescent="0.25"/>
  <cols>
    <col min="1" max="1" width="4.5703125" customWidth="1"/>
    <col min="2" max="2" width="30.5703125" customWidth="1"/>
    <col min="3" max="3" width="11.7109375" customWidth="1"/>
    <col min="4" max="4" width="11.28515625" customWidth="1"/>
    <col min="5" max="5" width="13.140625" customWidth="1"/>
    <col min="10" max="10" width="10.85546875" customWidth="1"/>
  </cols>
  <sheetData>
    <row r="1" spans="1:13" ht="15.75" x14ac:dyDescent="0.25">
      <c r="A1" s="65" t="s">
        <v>40</v>
      </c>
      <c r="B1" s="65"/>
      <c r="C1" s="65"/>
      <c r="D1" s="65"/>
      <c r="E1" s="65"/>
      <c r="F1" s="65"/>
      <c r="G1" s="24"/>
      <c r="H1" s="24"/>
      <c r="I1" s="24"/>
      <c r="J1" s="24"/>
      <c r="K1" s="24"/>
      <c r="L1" s="24"/>
      <c r="M1" s="24"/>
    </row>
    <row r="2" spans="1:13" ht="15.75" x14ac:dyDescent="0.25">
      <c r="A2" s="65"/>
      <c r="B2" s="65"/>
      <c r="C2" s="65"/>
      <c r="D2" s="65"/>
      <c r="E2" s="65"/>
      <c r="F2" s="38"/>
      <c r="G2" s="24"/>
      <c r="H2" s="24"/>
      <c r="I2" s="24"/>
      <c r="J2" s="24"/>
      <c r="K2" s="24"/>
      <c r="L2" s="24"/>
      <c r="M2" s="24"/>
    </row>
    <row r="3" spans="1:13" ht="47.25" x14ac:dyDescent="0.25">
      <c r="A3" s="28" t="s">
        <v>41</v>
      </c>
      <c r="B3" s="29" t="s">
        <v>42</v>
      </c>
      <c r="C3" s="29" t="s">
        <v>43</v>
      </c>
      <c r="D3" s="28" t="s">
        <v>44</v>
      </c>
      <c r="E3" s="28" t="s">
        <v>45</v>
      </c>
      <c r="F3" s="64" t="s">
        <v>131</v>
      </c>
      <c r="G3" s="24"/>
      <c r="H3" s="24"/>
      <c r="I3" s="24"/>
      <c r="J3" s="24"/>
      <c r="K3" s="24"/>
      <c r="L3" s="24"/>
      <c r="M3" s="24"/>
    </row>
    <row r="4" spans="1:13" ht="18.75" x14ac:dyDescent="0.25">
      <c r="A4" s="29">
        <v>1</v>
      </c>
      <c r="B4" s="14" t="s">
        <v>49</v>
      </c>
      <c r="C4" s="29" t="s">
        <v>46</v>
      </c>
      <c r="D4" s="30">
        <f>Bērzpils!C18</f>
        <v>91.8</v>
      </c>
      <c r="E4" s="30">
        <f>Bērzpils!C19</f>
        <v>61.120000000000005</v>
      </c>
      <c r="F4" s="34">
        <f>SUM(D4:E4)</f>
        <v>152.92000000000002</v>
      </c>
      <c r="G4" s="24"/>
      <c r="H4" s="24"/>
      <c r="I4" s="24"/>
      <c r="J4" s="24"/>
      <c r="K4" s="24"/>
      <c r="L4" s="24"/>
      <c r="M4" s="24"/>
    </row>
    <row r="5" spans="1:13" ht="18.75" x14ac:dyDescent="0.25">
      <c r="A5" s="29">
        <v>2</v>
      </c>
      <c r="B5" s="14" t="s">
        <v>50</v>
      </c>
      <c r="C5" s="29" t="s">
        <v>46</v>
      </c>
      <c r="D5" s="30">
        <f>'Brīvības iela'!C25</f>
        <v>189</v>
      </c>
      <c r="E5" s="30">
        <f>'Brīvības iela'!C26</f>
        <v>143.45000000000002</v>
      </c>
      <c r="F5" s="34">
        <f t="shared" ref="F5:F32" si="0">SUM(D5:E5)</f>
        <v>332.45000000000005</v>
      </c>
      <c r="G5" s="24"/>
      <c r="H5" s="24"/>
      <c r="I5" s="24"/>
      <c r="J5" s="24"/>
      <c r="K5" s="24"/>
      <c r="L5" s="24"/>
      <c r="M5" s="24"/>
    </row>
    <row r="6" spans="1:13" ht="18.75" x14ac:dyDescent="0.25">
      <c r="A6" s="29">
        <v>3</v>
      </c>
      <c r="B6" s="14" t="s">
        <v>51</v>
      </c>
      <c r="C6" s="29" t="s">
        <v>46</v>
      </c>
      <c r="D6" s="30">
        <f>'Baznīcas '!C15</f>
        <v>4.0199999999999996</v>
      </c>
      <c r="E6" s="30">
        <f>'Baznīcas '!C16</f>
        <v>28.560000000000002</v>
      </c>
      <c r="F6" s="34">
        <f t="shared" si="0"/>
        <v>32.58</v>
      </c>
      <c r="G6" s="8"/>
      <c r="H6" s="8"/>
      <c r="I6" s="8"/>
      <c r="J6" s="8"/>
      <c r="K6" s="8"/>
      <c r="L6" s="8"/>
      <c r="M6" s="8"/>
    </row>
    <row r="7" spans="1:13" ht="18.75" x14ac:dyDescent="0.25">
      <c r="A7" s="29">
        <v>4</v>
      </c>
      <c r="B7" s="14" t="s">
        <v>52</v>
      </c>
      <c r="C7" s="29" t="s">
        <v>46</v>
      </c>
      <c r="D7" s="30">
        <f>Dārza!C13</f>
        <v>16.690000000000001</v>
      </c>
      <c r="E7" s="30">
        <f>Dārza!C14</f>
        <v>15.120000000000001</v>
      </c>
      <c r="F7" s="34">
        <f t="shared" si="0"/>
        <v>31.810000000000002</v>
      </c>
      <c r="G7" s="8"/>
      <c r="H7" s="8"/>
      <c r="I7" s="8"/>
      <c r="J7" s="8"/>
      <c r="K7" s="8"/>
      <c r="L7" s="8"/>
      <c r="M7" s="8"/>
    </row>
    <row r="8" spans="1:13" ht="18.75" x14ac:dyDescent="0.25">
      <c r="A8" s="29">
        <v>5</v>
      </c>
      <c r="B8" s="14" t="s">
        <v>53</v>
      </c>
      <c r="C8" s="29" t="s">
        <v>46</v>
      </c>
      <c r="D8" s="30">
        <f>Ezera!C15</f>
        <v>17.09</v>
      </c>
      <c r="E8" s="30">
        <f>Ezera!C16</f>
        <v>24.759999999999998</v>
      </c>
      <c r="F8" s="34">
        <f t="shared" si="0"/>
        <v>41.849999999999994</v>
      </c>
    </row>
    <row r="9" spans="1:13" ht="18.75" x14ac:dyDescent="0.25">
      <c r="A9" s="29">
        <v>6</v>
      </c>
      <c r="B9" s="14" t="s">
        <v>54</v>
      </c>
      <c r="C9" s="29" t="s">
        <v>46</v>
      </c>
      <c r="D9" s="30">
        <f>Kalna!C12</f>
        <v>0.68</v>
      </c>
      <c r="E9" s="30">
        <f>Kalna!C13</f>
        <v>11.52</v>
      </c>
      <c r="F9" s="34">
        <f t="shared" si="0"/>
        <v>12.2</v>
      </c>
    </row>
    <row r="10" spans="1:13" ht="18.75" x14ac:dyDescent="0.25">
      <c r="A10" s="29">
        <v>7</v>
      </c>
      <c r="B10" s="14" t="s">
        <v>60</v>
      </c>
      <c r="C10" s="29" t="s">
        <v>46</v>
      </c>
      <c r="D10" s="30">
        <f>Krasta!C13</f>
        <v>33.69</v>
      </c>
      <c r="E10" s="30">
        <f>Krasta!C14</f>
        <v>47.209999999999994</v>
      </c>
      <c r="F10" s="34">
        <f t="shared" si="0"/>
        <v>80.899999999999991</v>
      </c>
    </row>
    <row r="11" spans="1:13" ht="18.75" x14ac:dyDescent="0.25">
      <c r="A11" s="29">
        <v>8</v>
      </c>
      <c r="B11" s="14" t="s">
        <v>55</v>
      </c>
      <c r="C11" s="29" t="s">
        <v>46</v>
      </c>
      <c r="D11" s="30">
        <f>Partizānu!C19</f>
        <v>25.319999999999997</v>
      </c>
      <c r="E11" s="30">
        <f>Partizānu!C20</f>
        <v>124.93999999999998</v>
      </c>
      <c r="F11" s="34">
        <f t="shared" si="0"/>
        <v>150.26</v>
      </c>
    </row>
    <row r="12" spans="1:13" ht="18.75" x14ac:dyDescent="0.25">
      <c r="A12" s="29">
        <v>9</v>
      </c>
      <c r="B12" s="14" t="s">
        <v>56</v>
      </c>
      <c r="C12" s="29" t="s">
        <v>46</v>
      </c>
      <c r="D12" s="30">
        <f>Raiņa!C16</f>
        <v>43.37</v>
      </c>
      <c r="E12" s="30">
        <f>Raiņa!C17</f>
        <v>25.76</v>
      </c>
      <c r="F12" s="34">
        <f t="shared" si="0"/>
        <v>69.13</v>
      </c>
    </row>
    <row r="13" spans="1:13" ht="18.75" x14ac:dyDescent="0.25">
      <c r="A13" s="29">
        <v>10</v>
      </c>
      <c r="B13" s="14" t="s">
        <v>47</v>
      </c>
      <c r="C13" s="29" t="s">
        <v>46</v>
      </c>
      <c r="D13" s="30">
        <f>'Sporta '!C13</f>
        <v>0</v>
      </c>
      <c r="E13" s="30">
        <v>0</v>
      </c>
      <c r="F13" s="34">
        <f t="shared" si="0"/>
        <v>0</v>
      </c>
    </row>
    <row r="14" spans="1:13" ht="18.75" x14ac:dyDescent="0.25">
      <c r="A14" s="29">
        <v>11</v>
      </c>
      <c r="B14" s="14" t="s">
        <v>61</v>
      </c>
      <c r="C14" s="29" t="s">
        <v>46</v>
      </c>
      <c r="D14" s="30">
        <f>'Stacijas '!C14</f>
        <v>83.18</v>
      </c>
      <c r="E14" s="30">
        <f>'Stacijas '!C15</f>
        <v>266.14999999999998</v>
      </c>
      <c r="F14" s="34">
        <f t="shared" si="0"/>
        <v>349.33</v>
      </c>
    </row>
    <row r="15" spans="1:13" ht="18.75" x14ac:dyDescent="0.25">
      <c r="A15" s="29">
        <v>12</v>
      </c>
      <c r="B15" s="14" t="s">
        <v>57</v>
      </c>
      <c r="C15" s="29" t="s">
        <v>46</v>
      </c>
      <c r="D15" s="30">
        <f>Teātra!C14</f>
        <v>2.77</v>
      </c>
      <c r="E15" s="30">
        <f>Teātra!C15</f>
        <v>17.920000000000002</v>
      </c>
      <c r="F15" s="34">
        <f t="shared" si="0"/>
        <v>20.69</v>
      </c>
    </row>
    <row r="16" spans="1:13" ht="18.75" x14ac:dyDescent="0.25">
      <c r="A16" s="29">
        <v>13</v>
      </c>
      <c r="B16" s="14" t="s">
        <v>58</v>
      </c>
      <c r="C16" s="29" t="s">
        <v>46</v>
      </c>
      <c r="D16" s="30">
        <f>Tirgus!C14</f>
        <v>0.2</v>
      </c>
      <c r="E16" s="30">
        <f>Tirgus!C15</f>
        <v>30.07</v>
      </c>
      <c r="F16" s="34">
        <f t="shared" si="0"/>
        <v>30.27</v>
      </c>
    </row>
    <row r="17" spans="1:6" ht="18.75" x14ac:dyDescent="0.25">
      <c r="A17" s="29">
        <v>14</v>
      </c>
      <c r="B17" s="14" t="s">
        <v>59</v>
      </c>
      <c r="C17" s="29" t="s">
        <v>46</v>
      </c>
      <c r="D17" s="30">
        <f>'Vidzemes '!C14</f>
        <v>9.0299999999999994</v>
      </c>
      <c r="E17" s="30">
        <f>'Vidzemes '!C15</f>
        <v>45.19</v>
      </c>
      <c r="F17" s="34">
        <f t="shared" si="0"/>
        <v>54.22</v>
      </c>
    </row>
    <row r="18" spans="1:6" ht="18.75" x14ac:dyDescent="0.25">
      <c r="A18" s="29">
        <v>15</v>
      </c>
      <c r="B18" s="14" t="s">
        <v>62</v>
      </c>
      <c r="C18" s="29" t="s">
        <v>46</v>
      </c>
      <c r="D18" s="30">
        <f>Alejas!C12</f>
        <v>0.84</v>
      </c>
      <c r="E18" s="30">
        <f>Alejas!C13</f>
        <v>2.08</v>
      </c>
      <c r="F18" s="34">
        <f t="shared" si="0"/>
        <v>2.92</v>
      </c>
    </row>
    <row r="19" spans="1:6" ht="18.75" x14ac:dyDescent="0.25">
      <c r="A19" s="29">
        <v>16</v>
      </c>
      <c r="B19" s="14" t="s">
        <v>99</v>
      </c>
      <c r="C19" s="29" t="s">
        <v>46</v>
      </c>
      <c r="D19" s="30">
        <f>Ceļinieku!C13</f>
        <v>1.35</v>
      </c>
      <c r="E19" s="30">
        <f>Ceļinieku!C14</f>
        <v>3.2</v>
      </c>
      <c r="F19" s="34">
        <f t="shared" si="0"/>
        <v>4.5500000000000007</v>
      </c>
    </row>
    <row r="20" spans="1:6" ht="18.75" x14ac:dyDescent="0.25">
      <c r="A20" s="29">
        <v>17</v>
      </c>
      <c r="B20" s="14" t="s">
        <v>101</v>
      </c>
      <c r="C20" s="29" t="s">
        <v>46</v>
      </c>
      <c r="D20" s="30">
        <f>Daugavpils!C14</f>
        <v>5.0199999999999996</v>
      </c>
      <c r="E20" s="30">
        <f>Daugavpils!C15</f>
        <v>14.32</v>
      </c>
      <c r="F20" s="34">
        <f t="shared" si="0"/>
        <v>19.34</v>
      </c>
    </row>
    <row r="21" spans="1:6" ht="18.75" x14ac:dyDescent="0.25">
      <c r="A21" s="29">
        <v>18</v>
      </c>
      <c r="B21" s="14" t="s">
        <v>105</v>
      </c>
      <c r="C21" s="29" t="s">
        <v>46</v>
      </c>
      <c r="D21" s="30">
        <f>Dzirnavu!C12</f>
        <v>1.1000000000000001</v>
      </c>
      <c r="E21" s="30">
        <f>Dzirnavu!C13</f>
        <v>2.08</v>
      </c>
      <c r="F21" s="34">
        <f t="shared" si="0"/>
        <v>3.18</v>
      </c>
    </row>
    <row r="22" spans="1:6" ht="18.75" x14ac:dyDescent="0.25">
      <c r="A22" s="29">
        <v>19</v>
      </c>
      <c r="B22" s="14" t="s">
        <v>108</v>
      </c>
      <c r="C22" s="29" t="s">
        <v>46</v>
      </c>
      <c r="D22" s="30">
        <f>Kooperatoru!C13</f>
        <v>7.5</v>
      </c>
      <c r="E22" s="30">
        <f>Kooperatoru!C14</f>
        <v>1.44</v>
      </c>
      <c r="F22" s="34">
        <f t="shared" si="0"/>
        <v>8.94</v>
      </c>
    </row>
    <row r="23" spans="1:6" ht="18.75" x14ac:dyDescent="0.25">
      <c r="A23" s="29">
        <v>20</v>
      </c>
      <c r="B23" s="14" t="s">
        <v>109</v>
      </c>
      <c r="C23" s="29" t="s">
        <v>46</v>
      </c>
      <c r="D23" s="30">
        <f>'Lauku '!C13</f>
        <v>1.92</v>
      </c>
      <c r="E23" s="30">
        <f>'Lauku '!C14</f>
        <v>1.28</v>
      </c>
      <c r="F23" s="34">
        <f t="shared" si="0"/>
        <v>3.2</v>
      </c>
    </row>
    <row r="24" spans="1:6" ht="18.75" x14ac:dyDescent="0.25">
      <c r="A24" s="29">
        <v>21</v>
      </c>
      <c r="B24" s="14" t="s">
        <v>110</v>
      </c>
      <c r="C24" s="29" t="s">
        <v>46</v>
      </c>
      <c r="D24" s="30">
        <f>Liepu!C14</f>
        <v>24.12</v>
      </c>
      <c r="E24" s="30">
        <f>Liepu!C15</f>
        <v>6.1300000000000008</v>
      </c>
      <c r="F24" s="34">
        <f t="shared" si="0"/>
        <v>30.25</v>
      </c>
    </row>
    <row r="25" spans="1:6" ht="18.75" x14ac:dyDescent="0.25">
      <c r="A25" s="29">
        <v>22</v>
      </c>
      <c r="B25" s="14" t="s">
        <v>113</v>
      </c>
      <c r="C25" s="29" t="s">
        <v>46</v>
      </c>
      <c r="D25" s="30">
        <f>Miera!C13</f>
        <v>2.0299999999999998</v>
      </c>
      <c r="E25" s="30">
        <f>Miera!C14</f>
        <v>1.28</v>
      </c>
      <c r="F25" s="34">
        <f t="shared" si="0"/>
        <v>3.3099999999999996</v>
      </c>
    </row>
    <row r="26" spans="1:6" ht="18.75" x14ac:dyDescent="0.25">
      <c r="A26" s="29">
        <v>23</v>
      </c>
      <c r="B26" s="14" t="s">
        <v>116</v>
      </c>
      <c r="C26" s="29" t="s">
        <v>46</v>
      </c>
      <c r="D26" s="30">
        <f>Pilsoņu!C14</f>
        <v>17.260000000000002</v>
      </c>
      <c r="E26" s="30">
        <f>Pilsoņu!C15</f>
        <v>14.94</v>
      </c>
      <c r="F26" s="34">
        <f t="shared" si="0"/>
        <v>32.200000000000003</v>
      </c>
    </row>
    <row r="27" spans="1:6" ht="18.75" x14ac:dyDescent="0.25">
      <c r="A27" s="29">
        <v>24</v>
      </c>
      <c r="B27" s="14" t="s">
        <v>127</v>
      </c>
      <c r="C27" s="29" t="s">
        <v>46</v>
      </c>
      <c r="D27" s="30">
        <f>Robežiela!C13</f>
        <v>1.94</v>
      </c>
      <c r="E27" s="30">
        <f>Robežiela!C14</f>
        <v>1.92</v>
      </c>
      <c r="F27" s="34">
        <f t="shared" si="0"/>
        <v>3.86</v>
      </c>
    </row>
    <row r="28" spans="1:6" ht="18.75" x14ac:dyDescent="0.25">
      <c r="A28" s="29">
        <v>25</v>
      </c>
      <c r="B28" s="14" t="s">
        <v>121</v>
      </c>
      <c r="C28" s="29" t="s">
        <v>46</v>
      </c>
      <c r="D28" s="30">
        <f>Rūpniecības!C13</f>
        <v>1.36</v>
      </c>
      <c r="E28" s="30">
        <f>Rūpniecības!C14</f>
        <v>2.08</v>
      </c>
      <c r="F28" s="34">
        <f t="shared" si="0"/>
        <v>3.4400000000000004</v>
      </c>
    </row>
    <row r="29" spans="1:6" ht="18.75" x14ac:dyDescent="0.25">
      <c r="A29" s="29">
        <v>26</v>
      </c>
      <c r="B29" s="14" t="s">
        <v>122</v>
      </c>
      <c r="C29" s="29" t="s">
        <v>46</v>
      </c>
      <c r="D29" s="30">
        <f>'Tautas '!C14</f>
        <v>3.52</v>
      </c>
      <c r="E29" s="30">
        <f>'Tautas '!C15</f>
        <v>3.2</v>
      </c>
      <c r="F29" s="34">
        <f t="shared" si="0"/>
        <v>6.7200000000000006</v>
      </c>
    </row>
    <row r="30" spans="1:6" ht="18.75" x14ac:dyDescent="0.25">
      <c r="A30" s="29">
        <v>27</v>
      </c>
      <c r="B30" s="14" t="s">
        <v>126</v>
      </c>
      <c r="C30" s="29" t="s">
        <v>46</v>
      </c>
      <c r="D30" s="30">
        <f>Tehnikas!C14</f>
        <v>2.66</v>
      </c>
      <c r="E30" s="30">
        <f>Tehnikas!C15</f>
        <v>4.4800000000000004</v>
      </c>
      <c r="F30" s="34">
        <f t="shared" si="0"/>
        <v>7.1400000000000006</v>
      </c>
    </row>
    <row r="31" spans="1:6" ht="18.75" x14ac:dyDescent="0.25">
      <c r="A31" s="29">
        <v>28</v>
      </c>
      <c r="B31" s="14" t="s">
        <v>129</v>
      </c>
      <c r="C31" s="29" t="s">
        <v>46</v>
      </c>
      <c r="D31" s="30">
        <f>Šķērsiela!C13</f>
        <v>4.05</v>
      </c>
      <c r="E31" s="30">
        <f>Šķērsiela!C14</f>
        <v>20.34</v>
      </c>
      <c r="F31" s="34">
        <f t="shared" si="0"/>
        <v>24.39</v>
      </c>
    </row>
    <row r="32" spans="1:6" ht="18.75" x14ac:dyDescent="0.25">
      <c r="A32" s="29">
        <v>29</v>
      </c>
      <c r="B32" s="14" t="s">
        <v>66</v>
      </c>
      <c r="C32" s="29" t="s">
        <v>46</v>
      </c>
      <c r="D32" s="30">
        <f>'Sporta '!C13</f>
        <v>0</v>
      </c>
      <c r="E32" s="30">
        <f>'Sporta '!C14</f>
        <v>19.600000000000001</v>
      </c>
      <c r="F32" s="34">
        <f t="shared" si="0"/>
        <v>19.600000000000001</v>
      </c>
    </row>
    <row r="33" spans="1:6" ht="18.75" x14ac:dyDescent="0.25">
      <c r="A33" s="31"/>
      <c r="B33" s="23" t="s">
        <v>48</v>
      </c>
      <c r="C33" s="29" t="s">
        <v>46</v>
      </c>
      <c r="D33" s="17">
        <f>SUM(D4:D32)</f>
        <v>591.50999999999988</v>
      </c>
      <c r="E33" s="17">
        <f t="shared" ref="E33:F33" si="1">SUM(E4:E32)</f>
        <v>940.14000000000033</v>
      </c>
      <c r="F33" s="17">
        <f t="shared" si="1"/>
        <v>1531.6500000000003</v>
      </c>
    </row>
    <row r="34" spans="1:6" ht="15.75" x14ac:dyDescent="0.25">
      <c r="A34" s="32"/>
      <c r="B34" s="16"/>
      <c r="C34" s="32"/>
      <c r="D34" s="33"/>
      <c r="E34" s="32"/>
      <c r="F34" s="35"/>
    </row>
    <row r="35" spans="1:6" ht="15.75" x14ac:dyDescent="0.25">
      <c r="A35" s="15"/>
      <c r="B35" s="18"/>
      <c r="C35" s="15"/>
      <c r="D35" s="19"/>
      <c r="E35" s="15"/>
    </row>
    <row r="36" spans="1:6" ht="15.75" x14ac:dyDescent="0.25">
      <c r="A36" s="20"/>
      <c r="B36" s="20"/>
      <c r="C36" s="20"/>
      <c r="D36" s="20"/>
      <c r="E36" s="20"/>
    </row>
    <row r="37" spans="1:6" ht="15.75" x14ac:dyDescent="0.25">
      <c r="A37" s="20"/>
      <c r="B37" s="20"/>
      <c r="C37" s="20"/>
      <c r="D37" s="20"/>
      <c r="E37" s="20"/>
    </row>
  </sheetData>
  <mergeCells count="2">
    <mergeCell ref="A2:E2"/>
    <mergeCell ref="A1:F1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B5"/>
    </sheetView>
  </sheetViews>
  <sheetFormatPr defaultRowHeight="15" x14ac:dyDescent="0.25"/>
  <cols>
    <col min="1" max="1" width="5.7109375" customWidth="1"/>
    <col min="2" max="2" width="13.42578125" customWidth="1"/>
    <col min="9" max="9" width="9.85546875" customWidth="1"/>
    <col min="14" max="14" width="10" customWidth="1"/>
  </cols>
  <sheetData>
    <row r="1" spans="1:14" x14ac:dyDescent="0.25">
      <c r="A1" s="66" t="s">
        <v>113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 t="s">
        <v>114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5" x14ac:dyDescent="0.25">
      <c r="A7" s="4"/>
      <c r="B7" s="27" t="s">
        <v>115</v>
      </c>
      <c r="C7" s="4">
        <v>2.0299999999999998</v>
      </c>
      <c r="D7" s="4"/>
      <c r="E7" s="4"/>
      <c r="F7" s="4"/>
      <c r="G7" s="4"/>
      <c r="H7" s="4"/>
      <c r="I7" s="4"/>
      <c r="J7" s="4">
        <v>1.28</v>
      </c>
      <c r="K7" s="4"/>
      <c r="L7" s="4"/>
      <c r="M7" s="4"/>
      <c r="N7" s="4"/>
    </row>
    <row r="8" spans="1:14" x14ac:dyDescent="0.25">
      <c r="A8" s="39"/>
      <c r="B8" s="45" t="s">
        <v>21</v>
      </c>
      <c r="C8" s="45">
        <f t="shared" ref="C8:N8" si="0">SUM(C7:C7)</f>
        <v>2.0299999999999998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1.28</v>
      </c>
      <c r="K8" s="45">
        <f t="shared" si="0"/>
        <v>0</v>
      </c>
      <c r="L8" s="45">
        <f t="shared" si="0"/>
        <v>0</v>
      </c>
      <c r="M8" s="45">
        <f t="shared" si="0"/>
        <v>0</v>
      </c>
      <c r="N8" s="45">
        <f t="shared" si="0"/>
        <v>0</v>
      </c>
    </row>
    <row r="9" spans="1:14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2" spans="1:14" x14ac:dyDescent="0.25">
      <c r="A12" s="4"/>
      <c r="B12" s="4"/>
      <c r="C12" s="4" t="s">
        <v>34</v>
      </c>
      <c r="D12" s="4" t="s">
        <v>35</v>
      </c>
      <c r="E12" s="4"/>
      <c r="F12" s="4"/>
      <c r="G12" s="4"/>
      <c r="H12" s="4" t="s">
        <v>36</v>
      </c>
      <c r="I12" s="4"/>
    </row>
    <row r="13" spans="1:14" x14ac:dyDescent="0.25">
      <c r="A13" s="4"/>
      <c r="B13" s="4" t="s">
        <v>37</v>
      </c>
      <c r="C13" s="4">
        <f>C8+D8+E8+F8</f>
        <v>2.0299999999999998</v>
      </c>
      <c r="D13" s="11"/>
      <c r="E13" s="4"/>
      <c r="F13" s="4"/>
      <c r="G13" s="4"/>
      <c r="H13" s="11"/>
      <c r="I13" s="4"/>
    </row>
    <row r="14" spans="1:14" x14ac:dyDescent="0.25">
      <c r="A14" s="4"/>
      <c r="B14" s="4" t="s">
        <v>38</v>
      </c>
      <c r="C14" s="4">
        <f>H8+I8+J8+K8+L8+M8+N8+G8</f>
        <v>1.28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55" t="s">
        <v>64</v>
      </c>
      <c r="C15" s="10">
        <f>C13+C14</f>
        <v>3.3099999999999996</v>
      </c>
      <c r="D15" s="10"/>
      <c r="E15" s="10"/>
      <c r="F15" s="10"/>
      <c r="G15" s="10"/>
      <c r="H15" s="25"/>
      <c r="I15" s="4" t="s">
        <v>39</v>
      </c>
    </row>
    <row r="17" spans="2:9" x14ac:dyDescent="0.25">
      <c r="B17" s="24"/>
      <c r="C17" s="24"/>
      <c r="D17" s="24"/>
      <c r="E17" s="24"/>
      <c r="F17" s="24"/>
      <c r="G17" s="24"/>
      <c r="H17" s="36"/>
      <c r="I17" s="36"/>
    </row>
  </sheetData>
  <mergeCells count="1">
    <mergeCell ref="A1:N1"/>
  </mergeCells>
  <pageMargins left="0.7" right="0.7" top="0.75" bottom="0.75" header="0.3" footer="0.3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2" sqref="A2:B5"/>
    </sheetView>
  </sheetViews>
  <sheetFormatPr defaultRowHeight="15" x14ac:dyDescent="0.25"/>
  <cols>
    <col min="1" max="1" width="5.85546875" customWidth="1"/>
    <col min="2" max="2" width="13.7109375" customWidth="1"/>
    <col min="9" max="9" width="9.85546875" customWidth="1"/>
  </cols>
  <sheetData>
    <row r="1" spans="1:14" x14ac:dyDescent="0.25">
      <c r="A1" s="66" t="s">
        <v>110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 t="s">
        <v>106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5" x14ac:dyDescent="0.25">
      <c r="A7" s="4"/>
      <c r="B7" s="6" t="s">
        <v>111</v>
      </c>
      <c r="C7" s="4">
        <v>1.97</v>
      </c>
      <c r="D7" s="4">
        <v>6.8</v>
      </c>
      <c r="E7" s="4">
        <v>3.6</v>
      </c>
      <c r="F7" s="4"/>
      <c r="G7" s="4">
        <v>0.45</v>
      </c>
      <c r="H7" s="4"/>
      <c r="I7" s="4"/>
      <c r="J7" s="4"/>
      <c r="K7" s="4"/>
      <c r="L7" s="4"/>
      <c r="M7" s="4"/>
      <c r="N7" s="4"/>
    </row>
    <row r="8" spans="1:14" ht="45" x14ac:dyDescent="0.25">
      <c r="A8" s="4"/>
      <c r="B8" s="6" t="s">
        <v>112</v>
      </c>
      <c r="C8" s="4">
        <v>8.15</v>
      </c>
      <c r="D8" s="4"/>
      <c r="E8" s="4">
        <v>3.6</v>
      </c>
      <c r="F8" s="4"/>
      <c r="G8" s="4">
        <v>0.4</v>
      </c>
      <c r="H8" s="4"/>
      <c r="I8" s="4"/>
      <c r="J8" s="4">
        <v>5.28</v>
      </c>
      <c r="K8" s="4"/>
      <c r="L8" s="4"/>
      <c r="M8" s="4"/>
      <c r="N8" s="4"/>
    </row>
    <row r="9" spans="1:14" x14ac:dyDescent="0.25">
      <c r="A9" s="39"/>
      <c r="B9" s="45" t="s">
        <v>21</v>
      </c>
      <c r="C9" s="45">
        <f>SUM(C7:C8)</f>
        <v>10.120000000000001</v>
      </c>
      <c r="D9" s="45">
        <f t="shared" ref="D9:N9" si="0">SUM(D7:D8)</f>
        <v>6.8</v>
      </c>
      <c r="E9" s="45">
        <f t="shared" si="0"/>
        <v>7.2</v>
      </c>
      <c r="F9" s="45">
        <f t="shared" si="0"/>
        <v>0</v>
      </c>
      <c r="G9" s="45">
        <f t="shared" si="0"/>
        <v>0.85000000000000009</v>
      </c>
      <c r="H9" s="45">
        <f t="shared" si="0"/>
        <v>0</v>
      </c>
      <c r="I9" s="45">
        <f t="shared" si="0"/>
        <v>0</v>
      </c>
      <c r="J9" s="45">
        <f t="shared" si="0"/>
        <v>5.28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45">
        <f t="shared" si="0"/>
        <v>0</v>
      </c>
    </row>
    <row r="10" spans="1:1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3" spans="1:14" x14ac:dyDescent="0.25">
      <c r="A13" s="4"/>
      <c r="B13" s="4"/>
      <c r="C13" s="4" t="s">
        <v>34</v>
      </c>
      <c r="D13" s="4" t="s">
        <v>35</v>
      </c>
      <c r="E13" s="4"/>
      <c r="F13" s="4"/>
      <c r="G13" s="4"/>
      <c r="H13" s="4" t="s">
        <v>36</v>
      </c>
      <c r="I13" s="4"/>
    </row>
    <row r="14" spans="1:14" x14ac:dyDescent="0.25">
      <c r="A14" s="4"/>
      <c r="B14" s="4" t="s">
        <v>37</v>
      </c>
      <c r="C14" s="4">
        <f>C9+D9+E9+F9</f>
        <v>24.12</v>
      </c>
      <c r="D14" s="11"/>
      <c r="E14" s="4"/>
      <c r="F14" s="4"/>
      <c r="G14" s="4"/>
      <c r="H14" s="11"/>
      <c r="I14" s="4"/>
    </row>
    <row r="15" spans="1:14" x14ac:dyDescent="0.25">
      <c r="A15" s="4"/>
      <c r="B15" s="4" t="s">
        <v>38</v>
      </c>
      <c r="C15" s="4">
        <f>H9+I9+J9+K9+L9+M9+N9+G9</f>
        <v>6.1300000000000008</v>
      </c>
      <c r="D15" s="11"/>
      <c r="E15" s="4"/>
      <c r="F15" s="4"/>
      <c r="G15" s="4"/>
      <c r="H15" s="11"/>
      <c r="I15" s="4"/>
    </row>
    <row r="16" spans="1:14" ht="30" x14ac:dyDescent="0.25">
      <c r="A16" s="4"/>
      <c r="B16" s="55" t="s">
        <v>64</v>
      </c>
      <c r="C16" s="10">
        <f>C14+C15</f>
        <v>30.25</v>
      </c>
      <c r="D16" s="10"/>
      <c r="E16" s="10"/>
      <c r="F16" s="10"/>
      <c r="G16" s="10"/>
      <c r="H16" s="25"/>
      <c r="I16" s="4" t="s">
        <v>39</v>
      </c>
    </row>
    <row r="18" spans="2:8" x14ac:dyDescent="0.25">
      <c r="B18" s="24"/>
      <c r="C18" s="24"/>
      <c r="D18" s="24"/>
      <c r="E18" s="24"/>
      <c r="F18" s="24"/>
      <c r="G18" s="24"/>
      <c r="H18" s="36"/>
    </row>
    <row r="19" spans="2:8" x14ac:dyDescent="0.25">
      <c r="B19" s="8"/>
      <c r="C19" s="8"/>
      <c r="D19" s="8"/>
      <c r="E19" s="8"/>
    </row>
  </sheetData>
  <mergeCells count="1">
    <mergeCell ref="A1:N1"/>
  </mergeCells>
  <pageMargins left="0.7" right="0.7" top="0.75" bottom="0.75" header="0.3" footer="0.3"/>
  <pageSetup paperSize="9"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B5"/>
    </sheetView>
  </sheetViews>
  <sheetFormatPr defaultRowHeight="15" x14ac:dyDescent="0.25"/>
  <cols>
    <col min="1" max="1" width="6" customWidth="1"/>
    <col min="2" max="2" width="12.42578125" customWidth="1"/>
    <col min="5" max="5" width="8.28515625" customWidth="1"/>
    <col min="7" max="7" width="7.5703125" customWidth="1"/>
    <col min="9" max="9" width="9.5703125" customWidth="1"/>
    <col min="12" max="12" width="6.5703125" customWidth="1"/>
    <col min="14" max="14" width="9.140625" customWidth="1"/>
  </cols>
  <sheetData>
    <row r="1" spans="1:14" x14ac:dyDescent="0.25">
      <c r="A1" s="66" t="s">
        <v>109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x14ac:dyDescent="0.25">
      <c r="A7" s="4"/>
      <c r="B7" s="27" t="s">
        <v>100</v>
      </c>
      <c r="C7" s="4">
        <v>1.92</v>
      </c>
      <c r="D7" s="4"/>
      <c r="E7" s="4"/>
      <c r="F7" s="4"/>
      <c r="G7" s="4"/>
      <c r="H7" s="4"/>
      <c r="I7" s="4"/>
      <c r="J7" s="4">
        <v>1.28</v>
      </c>
      <c r="K7" s="4"/>
      <c r="L7" s="4"/>
      <c r="M7" s="4"/>
      <c r="N7" s="4"/>
    </row>
    <row r="8" spans="1:14" x14ac:dyDescent="0.25">
      <c r="A8" s="39"/>
      <c r="B8" s="45" t="s">
        <v>21</v>
      </c>
      <c r="C8" s="45">
        <f t="shared" ref="C8:N8" si="0">SUM(C7:C7)</f>
        <v>1.92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1.28</v>
      </c>
      <c r="K8" s="45">
        <f t="shared" si="0"/>
        <v>0</v>
      </c>
      <c r="L8" s="45">
        <f t="shared" si="0"/>
        <v>0</v>
      </c>
      <c r="M8" s="45">
        <f t="shared" si="0"/>
        <v>0</v>
      </c>
      <c r="N8" s="45">
        <f t="shared" si="0"/>
        <v>0</v>
      </c>
    </row>
    <row r="9" spans="1:14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2" spans="1:14" x14ac:dyDescent="0.25">
      <c r="A12" s="4"/>
      <c r="B12" s="4"/>
      <c r="C12" s="4" t="s">
        <v>34</v>
      </c>
      <c r="D12" s="4" t="s">
        <v>35</v>
      </c>
      <c r="E12" s="4"/>
      <c r="F12" s="4"/>
      <c r="G12" s="4"/>
      <c r="H12" s="4" t="s">
        <v>36</v>
      </c>
      <c r="I12" s="4"/>
    </row>
    <row r="13" spans="1:14" ht="30" x14ac:dyDescent="0.25">
      <c r="A13" s="4"/>
      <c r="B13" s="6" t="s">
        <v>37</v>
      </c>
      <c r="C13" s="4">
        <f>C8+D8+E8+F8</f>
        <v>1.92</v>
      </c>
      <c r="D13" s="11"/>
      <c r="E13" s="4"/>
      <c r="F13" s="4"/>
      <c r="G13" s="4"/>
      <c r="H13" s="11"/>
      <c r="I13" s="4"/>
    </row>
    <row r="14" spans="1:14" ht="30" x14ac:dyDescent="0.25">
      <c r="A14" s="4"/>
      <c r="B14" s="6" t="s">
        <v>38</v>
      </c>
      <c r="C14" s="4">
        <f>H8+I8+J8+K8+L8+M8+N8+G8</f>
        <v>1.28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55" t="s">
        <v>64</v>
      </c>
      <c r="C15" s="10">
        <f>C13+C14</f>
        <v>3.2</v>
      </c>
      <c r="D15" s="10"/>
      <c r="E15" s="10"/>
      <c r="F15" s="10"/>
      <c r="G15" s="10"/>
      <c r="H15" s="25"/>
      <c r="I15" s="4" t="s">
        <v>39</v>
      </c>
    </row>
    <row r="17" spans="1:8" x14ac:dyDescent="0.25">
      <c r="A17" s="8"/>
      <c r="B17" s="24"/>
      <c r="C17" s="24"/>
      <c r="D17" s="24"/>
      <c r="E17" s="24"/>
      <c r="F17" s="24"/>
      <c r="G17" s="24"/>
      <c r="H17" s="36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B5"/>
    </sheetView>
  </sheetViews>
  <sheetFormatPr defaultRowHeight="15" x14ac:dyDescent="0.25"/>
  <cols>
    <col min="1" max="1" width="5.7109375" customWidth="1"/>
    <col min="2" max="2" width="13.28515625" customWidth="1"/>
    <col min="5" max="5" width="7.85546875" customWidth="1"/>
    <col min="7" max="7" width="6.85546875" customWidth="1"/>
    <col min="8" max="8" width="8.140625" customWidth="1"/>
    <col min="9" max="9" width="10" customWidth="1"/>
    <col min="12" max="12" width="7.42578125" customWidth="1"/>
    <col min="14" max="14" width="10" customWidth="1"/>
  </cols>
  <sheetData>
    <row r="1" spans="1:14" x14ac:dyDescent="0.25">
      <c r="A1" s="66" t="s">
        <v>108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4"/>
      <c r="B7" s="7" t="s">
        <v>100</v>
      </c>
      <c r="C7" s="4">
        <v>7.5</v>
      </c>
      <c r="D7" s="4"/>
      <c r="E7" s="4"/>
      <c r="F7" s="4"/>
      <c r="G7" s="4"/>
      <c r="H7" s="4"/>
      <c r="I7" s="4"/>
      <c r="J7" s="4">
        <v>1.44</v>
      </c>
      <c r="K7" s="4"/>
      <c r="L7" s="4"/>
      <c r="M7" s="4"/>
      <c r="N7" s="4"/>
    </row>
    <row r="8" spans="1:14" x14ac:dyDescent="0.25">
      <c r="A8" s="39"/>
      <c r="B8" s="45" t="s">
        <v>21</v>
      </c>
      <c r="C8" s="45">
        <f t="shared" ref="C8:N8" si="0">SUM(C7:C7)</f>
        <v>7.5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1.44</v>
      </c>
      <c r="K8" s="45">
        <f t="shared" si="0"/>
        <v>0</v>
      </c>
      <c r="L8" s="45">
        <f t="shared" si="0"/>
        <v>0</v>
      </c>
      <c r="M8" s="45">
        <f t="shared" si="0"/>
        <v>0</v>
      </c>
      <c r="N8" s="45">
        <f t="shared" si="0"/>
        <v>0</v>
      </c>
    </row>
    <row r="9" spans="1:14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2" spans="1:14" x14ac:dyDescent="0.25">
      <c r="A12" s="4"/>
      <c r="B12" s="4"/>
      <c r="C12" s="4" t="s">
        <v>34</v>
      </c>
      <c r="D12" s="4" t="s">
        <v>35</v>
      </c>
      <c r="E12" s="4"/>
      <c r="F12" s="4"/>
      <c r="G12" s="4"/>
      <c r="H12" s="4" t="s">
        <v>36</v>
      </c>
      <c r="I12" s="4"/>
    </row>
    <row r="13" spans="1:14" ht="30" x14ac:dyDescent="0.25">
      <c r="A13" s="4"/>
      <c r="B13" s="6" t="s">
        <v>37</v>
      </c>
      <c r="C13" s="4">
        <f>C8+D8+E8+F8</f>
        <v>7.5</v>
      </c>
      <c r="D13" s="11"/>
      <c r="E13" s="4"/>
      <c r="F13" s="4"/>
      <c r="G13" s="4"/>
      <c r="H13" s="11"/>
      <c r="I13" s="4"/>
    </row>
    <row r="14" spans="1:14" ht="30" x14ac:dyDescent="0.25">
      <c r="A14" s="4"/>
      <c r="B14" s="6" t="s">
        <v>38</v>
      </c>
      <c r="C14" s="4">
        <f>H8+I8+J8+K8+L8+M8+N8+G8</f>
        <v>1.44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55" t="s">
        <v>64</v>
      </c>
      <c r="C15" s="10">
        <f>C13+C14</f>
        <v>8.94</v>
      </c>
      <c r="D15" s="10"/>
      <c r="E15" s="10"/>
      <c r="F15" s="10"/>
      <c r="G15" s="10"/>
      <c r="H15" s="25"/>
      <c r="I15" s="4" t="s">
        <v>39</v>
      </c>
    </row>
    <row r="17" spans="2:8" x14ac:dyDescent="0.25">
      <c r="B17" s="24"/>
      <c r="C17" s="24"/>
      <c r="D17" s="24"/>
      <c r="E17" s="24"/>
      <c r="F17" s="24"/>
      <c r="G17" s="24"/>
      <c r="H17" s="36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2" sqref="A2:B5"/>
    </sheetView>
  </sheetViews>
  <sheetFormatPr defaultRowHeight="15" x14ac:dyDescent="0.25"/>
  <cols>
    <col min="1" max="1" width="4.7109375" customWidth="1"/>
    <col min="2" max="2" width="14.28515625" customWidth="1"/>
    <col min="5" max="5" width="7.42578125" customWidth="1"/>
    <col min="7" max="7" width="7.5703125" customWidth="1"/>
    <col min="9" max="9" width="10" customWidth="1"/>
    <col min="12" max="12" width="7.42578125" customWidth="1"/>
  </cols>
  <sheetData>
    <row r="1" spans="1:14" x14ac:dyDescent="0.25">
      <c r="A1" s="66" t="s">
        <v>105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6" t="s">
        <v>106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x14ac:dyDescent="0.25">
      <c r="A7" s="4"/>
      <c r="B7" s="6" t="s">
        <v>107</v>
      </c>
      <c r="C7" s="4">
        <v>1.1000000000000001</v>
      </c>
      <c r="D7" s="4"/>
      <c r="E7" s="4"/>
      <c r="F7" s="4"/>
      <c r="G7" s="4"/>
      <c r="H7" s="4"/>
      <c r="I7" s="4"/>
      <c r="J7" s="4">
        <v>2.08</v>
      </c>
      <c r="K7" s="4"/>
      <c r="L7" s="4"/>
      <c r="M7" s="4"/>
      <c r="N7" s="4"/>
    </row>
    <row r="8" spans="1:14" x14ac:dyDescent="0.25">
      <c r="A8" s="4"/>
      <c r="B8" s="10" t="s">
        <v>21</v>
      </c>
      <c r="C8" s="10">
        <f t="shared" ref="C8:N8" si="0">SUM(C7:C7)</f>
        <v>1.1000000000000001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2.08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</row>
    <row r="11" spans="1:14" x14ac:dyDescent="0.25">
      <c r="A11" s="4"/>
      <c r="B11" s="4"/>
      <c r="C11" s="4" t="s">
        <v>34</v>
      </c>
      <c r="D11" s="4" t="s">
        <v>35</v>
      </c>
      <c r="E11" s="4"/>
      <c r="F11" s="4"/>
      <c r="G11" s="4"/>
      <c r="H11" s="4" t="s">
        <v>36</v>
      </c>
      <c r="I11" s="4"/>
    </row>
    <row r="12" spans="1:14" ht="30" x14ac:dyDescent="0.25">
      <c r="A12" s="4"/>
      <c r="B12" s="6" t="s">
        <v>37</v>
      </c>
      <c r="C12" s="4">
        <f>C8+D8+E8+F8</f>
        <v>1.1000000000000001</v>
      </c>
      <c r="D12" s="11"/>
      <c r="E12" s="4"/>
      <c r="F12" s="4"/>
      <c r="G12" s="4"/>
      <c r="H12" s="11"/>
      <c r="I12" s="4"/>
    </row>
    <row r="13" spans="1:14" ht="30" x14ac:dyDescent="0.25">
      <c r="A13" s="4"/>
      <c r="B13" s="6" t="s">
        <v>38</v>
      </c>
      <c r="C13" s="4">
        <f>H8+I8+J8+K8+L8+M8+N8+G8</f>
        <v>2.08</v>
      </c>
      <c r="D13" s="11"/>
      <c r="E13" s="4"/>
      <c r="F13" s="4"/>
      <c r="G13" s="4"/>
      <c r="H13" s="11"/>
      <c r="I13" s="4"/>
    </row>
    <row r="14" spans="1:14" ht="30" x14ac:dyDescent="0.25">
      <c r="A14" s="4"/>
      <c r="B14" s="55" t="s">
        <v>65</v>
      </c>
      <c r="C14" s="10">
        <f>C12+C13</f>
        <v>3.18</v>
      </c>
      <c r="D14" s="10"/>
      <c r="E14" s="10"/>
      <c r="F14" s="10"/>
      <c r="G14" s="10"/>
      <c r="H14" s="25"/>
      <c r="I14" s="4" t="s">
        <v>39</v>
      </c>
    </row>
    <row r="16" spans="1:14" x14ac:dyDescent="0.25">
      <c r="B16" s="24"/>
      <c r="C16" s="24"/>
      <c r="D16" s="24"/>
      <c r="E16" s="24"/>
      <c r="F16" s="24"/>
      <c r="G16" s="24"/>
      <c r="H16" s="36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2" sqref="A2:B5"/>
    </sheetView>
  </sheetViews>
  <sheetFormatPr defaultRowHeight="15" x14ac:dyDescent="0.25"/>
  <cols>
    <col min="1" max="1" width="5.7109375" customWidth="1"/>
    <col min="2" max="2" width="13.140625" customWidth="1"/>
    <col min="7" max="7" width="7.5703125" customWidth="1"/>
    <col min="8" max="8" width="7.42578125" customWidth="1"/>
    <col min="9" max="9" width="9.7109375" customWidth="1"/>
    <col min="12" max="12" width="6.85546875" customWidth="1"/>
    <col min="14" max="14" width="9.28515625" customWidth="1"/>
  </cols>
  <sheetData>
    <row r="1" spans="1:14" x14ac:dyDescent="0.25">
      <c r="A1" s="66" t="s">
        <v>101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0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5" x14ac:dyDescent="0.25">
      <c r="A7" s="4"/>
      <c r="B7" s="6" t="s">
        <v>102</v>
      </c>
      <c r="C7" s="4">
        <v>1.75</v>
      </c>
      <c r="D7" s="4"/>
      <c r="E7" s="4"/>
      <c r="F7" s="4"/>
      <c r="G7" s="4"/>
      <c r="H7" s="4"/>
      <c r="I7" s="4"/>
      <c r="J7" s="4">
        <v>1.92</v>
      </c>
      <c r="K7" s="4">
        <v>8.4</v>
      </c>
      <c r="L7" s="4"/>
      <c r="M7" s="4"/>
      <c r="N7" s="4"/>
    </row>
    <row r="8" spans="1:14" ht="45" x14ac:dyDescent="0.25">
      <c r="A8" s="4"/>
      <c r="B8" s="6" t="s">
        <v>103</v>
      </c>
      <c r="C8" s="4">
        <v>1</v>
      </c>
      <c r="D8" s="4"/>
      <c r="E8" s="4"/>
      <c r="F8" s="4"/>
      <c r="G8" s="4"/>
      <c r="H8" s="4"/>
      <c r="I8" s="4"/>
      <c r="J8" s="4">
        <v>1.92</v>
      </c>
      <c r="L8" s="4"/>
      <c r="M8" s="4"/>
      <c r="N8" s="4"/>
    </row>
    <row r="9" spans="1:14" ht="45" x14ac:dyDescent="0.25">
      <c r="A9" s="4"/>
      <c r="B9" s="6" t="s">
        <v>104</v>
      </c>
      <c r="C9" s="4">
        <v>2.27</v>
      </c>
      <c r="D9" s="4"/>
      <c r="E9" s="4"/>
      <c r="F9" s="4"/>
      <c r="G9" s="4"/>
      <c r="H9" s="4"/>
      <c r="I9" s="4"/>
      <c r="J9" s="4">
        <v>2.08</v>
      </c>
      <c r="K9" s="4"/>
      <c r="L9" s="4"/>
      <c r="M9" s="4"/>
      <c r="N9" s="4"/>
    </row>
    <row r="10" spans="1:14" x14ac:dyDescent="0.25">
      <c r="A10" s="4"/>
      <c r="B10" s="10" t="s">
        <v>21</v>
      </c>
      <c r="C10" s="10">
        <f>SUM(C7:C9)</f>
        <v>5.0199999999999996</v>
      </c>
      <c r="D10" s="10">
        <f t="shared" ref="D10:N10" si="0">SUM(D7:D9)</f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5.92</v>
      </c>
      <c r="K10" s="10">
        <f t="shared" si="0"/>
        <v>8.4</v>
      </c>
      <c r="L10" s="10">
        <f t="shared" si="0"/>
        <v>0</v>
      </c>
      <c r="M10" s="10">
        <f t="shared" si="0"/>
        <v>0</v>
      </c>
      <c r="N10" s="10">
        <f t="shared" si="0"/>
        <v>0</v>
      </c>
    </row>
    <row r="13" spans="1:14" x14ac:dyDescent="0.25">
      <c r="A13" s="4"/>
      <c r="B13" s="4"/>
      <c r="C13" s="4" t="s">
        <v>34</v>
      </c>
      <c r="D13" s="4" t="s">
        <v>35</v>
      </c>
      <c r="E13" s="4"/>
      <c r="F13" s="4"/>
      <c r="G13" s="4"/>
      <c r="H13" s="4" t="s">
        <v>36</v>
      </c>
      <c r="I13" s="4"/>
    </row>
    <row r="14" spans="1:14" ht="30" x14ac:dyDescent="0.25">
      <c r="A14" s="4"/>
      <c r="B14" s="6" t="s">
        <v>37</v>
      </c>
      <c r="C14" s="4">
        <f>C10+D10+E10+F10</f>
        <v>5.0199999999999996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6" t="s">
        <v>38</v>
      </c>
      <c r="C15" s="4">
        <f>H10+I10+J10+K10+L10+M10+N10+G10</f>
        <v>14.32</v>
      </c>
      <c r="D15" s="11"/>
      <c r="E15" s="4"/>
      <c r="F15" s="4"/>
      <c r="G15" s="4"/>
      <c r="H15" s="11"/>
      <c r="I15" s="4"/>
    </row>
    <row r="16" spans="1:14" ht="30" x14ac:dyDescent="0.25">
      <c r="A16" s="4"/>
      <c r="B16" s="55" t="s">
        <v>65</v>
      </c>
      <c r="C16" s="10">
        <f>C14+C15</f>
        <v>19.34</v>
      </c>
      <c r="D16" s="10"/>
      <c r="E16" s="10"/>
      <c r="F16" s="10"/>
      <c r="G16" s="10"/>
      <c r="H16" s="25"/>
      <c r="I16" s="4" t="s">
        <v>39</v>
      </c>
    </row>
    <row r="18" spans="2:8" x14ac:dyDescent="0.25">
      <c r="B18" s="24"/>
      <c r="C18" s="24"/>
      <c r="D18" s="24"/>
      <c r="E18" s="24"/>
      <c r="F18" s="24"/>
      <c r="G18" s="24"/>
      <c r="H18" s="36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B5"/>
    </sheetView>
  </sheetViews>
  <sheetFormatPr defaultRowHeight="15" x14ac:dyDescent="0.25"/>
  <cols>
    <col min="1" max="1" width="5.5703125" customWidth="1"/>
    <col min="2" max="2" width="12.85546875" customWidth="1"/>
    <col min="5" max="5" width="7.140625" customWidth="1"/>
    <col min="7" max="7" width="6.5703125" customWidth="1"/>
    <col min="9" max="9" width="10" customWidth="1"/>
    <col min="12" max="12" width="6.5703125" customWidth="1"/>
  </cols>
  <sheetData>
    <row r="1" spans="1:14" x14ac:dyDescent="0.25">
      <c r="A1" s="66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x14ac:dyDescent="0.25">
      <c r="A7" s="4"/>
      <c r="B7" s="6" t="s">
        <v>100</v>
      </c>
      <c r="C7" s="4">
        <v>1.35</v>
      </c>
      <c r="D7" s="4"/>
      <c r="E7" s="4"/>
      <c r="F7" s="4"/>
      <c r="G7" s="4"/>
      <c r="H7" s="4"/>
      <c r="I7" s="4"/>
      <c r="J7" s="4">
        <v>3.2</v>
      </c>
      <c r="K7" s="4"/>
      <c r="L7" s="4"/>
      <c r="M7" s="4"/>
      <c r="N7" s="4"/>
    </row>
    <row r="8" spans="1:14" x14ac:dyDescent="0.25">
      <c r="A8" s="4"/>
      <c r="B8" s="10" t="s">
        <v>21</v>
      </c>
      <c r="C8" s="10">
        <f t="shared" ref="C8:N8" si="0">SUM(C7:C7)</f>
        <v>1.35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3.2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</row>
    <row r="12" spans="1:14" x14ac:dyDescent="0.25">
      <c r="A12" s="4"/>
      <c r="B12" s="4"/>
      <c r="C12" s="4" t="s">
        <v>34</v>
      </c>
      <c r="D12" s="4" t="s">
        <v>35</v>
      </c>
      <c r="E12" s="4"/>
      <c r="F12" s="4"/>
      <c r="G12" s="4"/>
      <c r="H12" s="4" t="s">
        <v>36</v>
      </c>
      <c r="I12" s="4"/>
    </row>
    <row r="13" spans="1:14" ht="30" x14ac:dyDescent="0.25">
      <c r="A13" s="4"/>
      <c r="B13" s="6" t="s">
        <v>37</v>
      </c>
      <c r="C13" s="4">
        <f>C8+D8+E8+F8</f>
        <v>1.35</v>
      </c>
      <c r="D13" s="11"/>
      <c r="E13" s="4"/>
      <c r="F13" s="4"/>
      <c r="G13" s="4"/>
      <c r="H13" s="11">
        <f>C13*D13</f>
        <v>0</v>
      </c>
      <c r="I13" s="4"/>
    </row>
    <row r="14" spans="1:14" ht="30" x14ac:dyDescent="0.25">
      <c r="A14" s="4"/>
      <c r="B14" s="6" t="s">
        <v>38</v>
      </c>
      <c r="C14" s="4">
        <f>G8+H8+I8+J8+K8+L8+M8+N8</f>
        <v>3.2</v>
      </c>
      <c r="D14" s="11"/>
      <c r="E14" s="4"/>
      <c r="F14" s="4"/>
      <c r="G14" s="4"/>
      <c r="H14" s="11">
        <f>C14*D14</f>
        <v>0</v>
      </c>
      <c r="I14" s="4"/>
    </row>
    <row r="15" spans="1:14" ht="30" x14ac:dyDescent="0.25">
      <c r="A15" s="4"/>
      <c r="B15" s="55" t="s">
        <v>64</v>
      </c>
      <c r="C15" s="10">
        <f>C13+C14</f>
        <v>4.5500000000000007</v>
      </c>
      <c r="D15" s="10"/>
      <c r="E15" s="10"/>
      <c r="F15" s="10"/>
      <c r="G15" s="10"/>
      <c r="H15" s="25">
        <f>SUM(H13:H14)</f>
        <v>0</v>
      </c>
      <c r="I15" s="4" t="s">
        <v>39</v>
      </c>
    </row>
    <row r="17" spans="2:8" x14ac:dyDescent="0.25">
      <c r="B17" s="24"/>
      <c r="C17" s="24"/>
      <c r="D17" s="24"/>
      <c r="E17" s="24"/>
      <c r="F17" s="24"/>
      <c r="G17" s="24"/>
      <c r="H17" s="36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B5"/>
    </sheetView>
  </sheetViews>
  <sheetFormatPr defaultRowHeight="15" x14ac:dyDescent="0.25"/>
  <cols>
    <col min="1" max="1" width="5.42578125" customWidth="1"/>
    <col min="2" max="2" width="17" customWidth="1"/>
    <col min="4" max="4" width="8.140625" customWidth="1"/>
    <col min="5" max="5" width="7.5703125" customWidth="1"/>
    <col min="7" max="7" width="7" customWidth="1"/>
    <col min="8" max="8" width="7.5703125" customWidth="1"/>
    <col min="9" max="9" width="9.28515625" customWidth="1"/>
    <col min="12" max="12" width="7" customWidth="1"/>
    <col min="13" max="13" width="7.7109375" customWidth="1"/>
  </cols>
  <sheetData>
    <row r="1" spans="1:14" x14ac:dyDescent="0.25">
      <c r="A1" s="66" t="s">
        <v>62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x14ac:dyDescent="0.25">
      <c r="A7" s="4"/>
      <c r="B7" s="6" t="s">
        <v>98</v>
      </c>
      <c r="C7" s="4">
        <v>0.84</v>
      </c>
      <c r="D7" s="4"/>
      <c r="E7" s="4"/>
      <c r="F7" s="4"/>
      <c r="G7" s="4"/>
      <c r="H7" s="4"/>
      <c r="I7" s="4"/>
      <c r="J7" s="4">
        <v>2.08</v>
      </c>
      <c r="K7" s="4"/>
      <c r="L7" s="4"/>
      <c r="M7" s="4"/>
      <c r="N7" s="4"/>
    </row>
    <row r="8" spans="1:14" x14ac:dyDescent="0.25">
      <c r="A8" s="4"/>
      <c r="B8" s="4" t="s">
        <v>48</v>
      </c>
      <c r="C8" s="4">
        <f>SUM(C7)</f>
        <v>0.84</v>
      </c>
      <c r="D8" s="4">
        <f t="shared" ref="D8:N8" si="0">SUM(D7)</f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2.08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</row>
    <row r="11" spans="1:14" x14ac:dyDescent="0.25">
      <c r="A11" s="4"/>
      <c r="B11" s="4"/>
      <c r="C11" s="4" t="s">
        <v>34</v>
      </c>
      <c r="D11" s="4" t="s">
        <v>35</v>
      </c>
      <c r="E11" s="4"/>
      <c r="F11" s="4"/>
      <c r="G11" s="4"/>
      <c r="H11" s="4" t="s">
        <v>36</v>
      </c>
      <c r="I11" s="4"/>
    </row>
    <row r="12" spans="1:14" x14ac:dyDescent="0.25">
      <c r="A12" s="4"/>
      <c r="B12" s="6" t="s">
        <v>37</v>
      </c>
      <c r="C12" s="4">
        <f>C7+D7+E7+F7</f>
        <v>0.84</v>
      </c>
      <c r="D12" s="11"/>
      <c r="E12" s="4"/>
      <c r="F12" s="4"/>
      <c r="G12" s="4"/>
      <c r="H12" s="11"/>
      <c r="I12" s="4"/>
    </row>
    <row r="13" spans="1:14" ht="30" x14ac:dyDescent="0.25">
      <c r="A13" s="4"/>
      <c r="B13" s="6" t="s">
        <v>38</v>
      </c>
      <c r="C13" s="4">
        <f>H7+I7+J7+K7+L7+M7+N7+G7</f>
        <v>2.08</v>
      </c>
      <c r="D13" s="11"/>
      <c r="E13" s="4"/>
      <c r="F13" s="4"/>
      <c r="G13" s="4"/>
      <c r="H13" s="11"/>
      <c r="I13" s="4"/>
    </row>
    <row r="14" spans="1:14" x14ac:dyDescent="0.25">
      <c r="A14" s="4"/>
      <c r="B14" s="56" t="s">
        <v>64</v>
      </c>
      <c r="C14" s="10">
        <f>C12+C13</f>
        <v>2.92</v>
      </c>
      <c r="D14" s="10"/>
      <c r="E14" s="10"/>
      <c r="F14" s="10"/>
      <c r="G14" s="10"/>
      <c r="H14" s="25"/>
      <c r="I14" s="4" t="s">
        <v>39</v>
      </c>
    </row>
    <row r="16" spans="1:14" x14ac:dyDescent="0.25">
      <c r="B16" s="24"/>
      <c r="C16" s="24"/>
      <c r="D16" s="24"/>
      <c r="E16" s="24"/>
      <c r="F16" s="24"/>
      <c r="G16" s="24"/>
      <c r="H16" s="36"/>
    </row>
    <row r="17" spans="2:5" x14ac:dyDescent="0.25">
      <c r="B17" s="8"/>
      <c r="C17" s="8"/>
      <c r="D17" s="8"/>
      <c r="E17" s="8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5" sqref="A2:B5"/>
    </sheetView>
  </sheetViews>
  <sheetFormatPr defaultRowHeight="15" x14ac:dyDescent="0.25"/>
  <cols>
    <col min="1" max="1" width="6" customWidth="1"/>
    <col min="2" max="2" width="13.85546875" customWidth="1"/>
    <col min="5" max="5" width="7.5703125" customWidth="1"/>
    <col min="9" max="9" width="9.85546875" customWidth="1"/>
    <col min="10" max="10" width="7.42578125" customWidth="1"/>
    <col min="11" max="11" width="7" customWidth="1"/>
    <col min="12" max="12" width="6.85546875" customWidth="1"/>
    <col min="14" max="14" width="10.28515625" customWidth="1"/>
  </cols>
  <sheetData>
    <row r="1" spans="1:14" x14ac:dyDescent="0.25">
      <c r="A1" s="66" t="s">
        <v>59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0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5" x14ac:dyDescent="0.25">
      <c r="A7" s="4"/>
      <c r="B7" s="6" t="s">
        <v>67</v>
      </c>
      <c r="C7" s="4">
        <v>6.72</v>
      </c>
      <c r="D7" s="4"/>
      <c r="E7" s="4"/>
      <c r="F7" s="4"/>
      <c r="G7" s="4">
        <v>3.75</v>
      </c>
      <c r="H7" s="4"/>
      <c r="I7" s="4"/>
      <c r="J7" s="4">
        <v>3.04</v>
      </c>
      <c r="K7" s="4">
        <v>12</v>
      </c>
      <c r="L7" s="4"/>
      <c r="M7" s="4"/>
      <c r="N7" s="4"/>
    </row>
    <row r="8" spans="1:14" ht="45" x14ac:dyDescent="0.25">
      <c r="A8" s="4"/>
      <c r="B8" s="6" t="s">
        <v>69</v>
      </c>
      <c r="C8" s="4">
        <v>0.81</v>
      </c>
      <c r="D8" s="4"/>
      <c r="E8" s="4"/>
      <c r="F8" s="4">
        <v>1.5</v>
      </c>
      <c r="G8" s="4"/>
      <c r="H8" s="4">
        <v>2.4</v>
      </c>
      <c r="I8" s="4"/>
      <c r="J8" s="4">
        <v>2.4</v>
      </c>
      <c r="K8" s="4">
        <v>21.6</v>
      </c>
      <c r="L8" s="4"/>
      <c r="M8" s="4"/>
      <c r="N8" s="4"/>
    </row>
    <row r="9" spans="1:14" x14ac:dyDescent="0.25">
      <c r="A9" s="39"/>
      <c r="B9" s="45" t="s">
        <v>21</v>
      </c>
      <c r="C9" s="45">
        <f>SUM(C7:C8)</f>
        <v>7.5299999999999994</v>
      </c>
      <c r="D9" s="45">
        <f t="shared" ref="D9:N9" si="0">SUM(D7:D8)</f>
        <v>0</v>
      </c>
      <c r="E9" s="45">
        <f t="shared" si="0"/>
        <v>0</v>
      </c>
      <c r="F9" s="45">
        <f t="shared" si="0"/>
        <v>1.5</v>
      </c>
      <c r="G9" s="45">
        <f t="shared" si="0"/>
        <v>3.75</v>
      </c>
      <c r="H9" s="45">
        <f t="shared" si="0"/>
        <v>2.4</v>
      </c>
      <c r="I9" s="45">
        <f t="shared" si="0"/>
        <v>0</v>
      </c>
      <c r="J9" s="45">
        <f t="shared" si="0"/>
        <v>5.4399999999999995</v>
      </c>
      <c r="K9" s="45">
        <f t="shared" si="0"/>
        <v>33.6</v>
      </c>
      <c r="L9" s="45">
        <f t="shared" si="0"/>
        <v>0</v>
      </c>
      <c r="M9" s="45">
        <f t="shared" si="0"/>
        <v>0</v>
      </c>
      <c r="N9" s="45">
        <f t="shared" si="0"/>
        <v>0</v>
      </c>
    </row>
    <row r="10" spans="1:1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3" spans="1:14" x14ac:dyDescent="0.25">
      <c r="A13" s="4"/>
      <c r="B13" s="4"/>
      <c r="C13" s="4" t="s">
        <v>34</v>
      </c>
      <c r="D13" s="4" t="s">
        <v>35</v>
      </c>
      <c r="E13" s="4"/>
      <c r="F13" s="4"/>
      <c r="G13" s="4"/>
      <c r="H13" s="4" t="s">
        <v>36</v>
      </c>
      <c r="I13" s="4"/>
    </row>
    <row r="14" spans="1:14" ht="30" x14ac:dyDescent="0.25">
      <c r="A14" s="4"/>
      <c r="B14" s="6" t="s">
        <v>37</v>
      </c>
      <c r="C14" s="4">
        <f>C9+D9+E9+F9</f>
        <v>9.0299999999999994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6" t="s">
        <v>38</v>
      </c>
      <c r="C15" s="4">
        <f>H9+I9+J9+K9+L9+M9+N9+G9</f>
        <v>45.19</v>
      </c>
      <c r="D15" s="11"/>
      <c r="E15" s="4"/>
      <c r="F15" s="4"/>
      <c r="G15" s="4"/>
      <c r="H15" s="11"/>
      <c r="I15" s="4"/>
    </row>
    <row r="16" spans="1:14" ht="30" x14ac:dyDescent="0.25">
      <c r="A16" s="4"/>
      <c r="B16" s="55" t="s">
        <v>64</v>
      </c>
      <c r="C16" s="10">
        <f>C14+C15</f>
        <v>54.22</v>
      </c>
      <c r="D16" s="10"/>
      <c r="E16" s="10"/>
      <c r="F16" s="10"/>
      <c r="G16" s="10"/>
      <c r="H16" s="25"/>
      <c r="I16" s="4" t="s">
        <v>39</v>
      </c>
    </row>
    <row r="18" spans="2:8" x14ac:dyDescent="0.25">
      <c r="B18" s="24"/>
      <c r="C18" s="24"/>
      <c r="D18" s="24"/>
      <c r="E18" s="24"/>
      <c r="F18" s="24"/>
      <c r="G18" s="24"/>
      <c r="H18" s="36"/>
    </row>
    <row r="19" spans="2:8" x14ac:dyDescent="0.25">
      <c r="B19" s="8"/>
      <c r="C19" s="8"/>
      <c r="D19" s="8"/>
      <c r="E19" s="8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S8" sqref="S8"/>
    </sheetView>
  </sheetViews>
  <sheetFormatPr defaultRowHeight="15" x14ac:dyDescent="0.25"/>
  <cols>
    <col min="1" max="1" width="4.85546875" customWidth="1"/>
    <col min="2" max="2" width="9.5703125" customWidth="1"/>
    <col min="6" max="6" width="7.85546875" customWidth="1"/>
    <col min="9" max="9" width="9.5703125" customWidth="1"/>
    <col min="12" max="12" width="6.7109375" customWidth="1"/>
    <col min="14" max="14" width="10.42578125" customWidth="1"/>
  </cols>
  <sheetData>
    <row r="1" spans="1:14" x14ac:dyDescent="0.25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0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60" x14ac:dyDescent="0.25">
      <c r="A7" s="4"/>
      <c r="B7" s="6" t="s">
        <v>70</v>
      </c>
      <c r="C7" s="4">
        <v>2</v>
      </c>
      <c r="D7" s="4">
        <v>5</v>
      </c>
      <c r="E7" s="4">
        <v>7.2</v>
      </c>
      <c r="F7" s="4"/>
      <c r="G7" s="4"/>
      <c r="H7" s="4"/>
      <c r="I7" s="4"/>
      <c r="J7" s="4">
        <v>0</v>
      </c>
      <c r="K7" s="4">
        <v>9.6</v>
      </c>
      <c r="L7" s="4"/>
      <c r="M7" s="4">
        <v>43.28</v>
      </c>
      <c r="N7" s="4"/>
    </row>
    <row r="8" spans="1:14" ht="60" x14ac:dyDescent="0.25">
      <c r="A8" s="4"/>
      <c r="B8" s="6" t="s">
        <v>71</v>
      </c>
      <c r="C8" s="4">
        <v>6.65</v>
      </c>
      <c r="D8" s="4"/>
      <c r="E8" s="4"/>
      <c r="F8" s="4"/>
      <c r="G8" s="4">
        <v>3.52</v>
      </c>
      <c r="H8" s="4"/>
      <c r="I8" s="4"/>
      <c r="J8" s="4">
        <v>0.8</v>
      </c>
      <c r="K8">
        <v>9.6</v>
      </c>
      <c r="L8" s="4"/>
      <c r="M8" s="4">
        <v>117.2</v>
      </c>
      <c r="N8" s="4">
        <v>4</v>
      </c>
    </row>
    <row r="9" spans="1:14" ht="60" x14ac:dyDescent="0.25">
      <c r="A9" s="4"/>
      <c r="B9" s="6" t="s">
        <v>72</v>
      </c>
      <c r="C9" s="4">
        <v>57.75</v>
      </c>
      <c r="D9" s="4"/>
      <c r="E9" s="4"/>
      <c r="F9" s="4">
        <v>4.58</v>
      </c>
      <c r="G9" s="4">
        <v>12.2</v>
      </c>
      <c r="H9" s="4">
        <v>5.8</v>
      </c>
      <c r="I9" s="4"/>
      <c r="J9" s="4">
        <v>7.2</v>
      </c>
      <c r="K9" s="4">
        <v>9.6</v>
      </c>
      <c r="L9" s="4"/>
      <c r="M9" s="4">
        <v>37.35</v>
      </c>
      <c r="N9" s="4">
        <v>6</v>
      </c>
    </row>
    <row r="10" spans="1:14" x14ac:dyDescent="0.25">
      <c r="A10" s="4"/>
      <c r="B10" s="10" t="s">
        <v>21</v>
      </c>
      <c r="C10" s="10">
        <f>SUM(C7:C9)</f>
        <v>66.400000000000006</v>
      </c>
      <c r="D10" s="10">
        <f t="shared" ref="D10:N10" si="0">SUM(D7:D9)</f>
        <v>5</v>
      </c>
      <c r="E10" s="10">
        <f t="shared" si="0"/>
        <v>7.2</v>
      </c>
      <c r="F10" s="10">
        <f t="shared" si="0"/>
        <v>4.58</v>
      </c>
      <c r="G10" s="10">
        <f t="shared" si="0"/>
        <v>15.719999999999999</v>
      </c>
      <c r="H10" s="10">
        <f t="shared" si="0"/>
        <v>5.8</v>
      </c>
      <c r="I10" s="10">
        <f t="shared" si="0"/>
        <v>0</v>
      </c>
      <c r="J10" s="10">
        <f t="shared" si="0"/>
        <v>8</v>
      </c>
      <c r="K10" s="10">
        <f t="shared" si="0"/>
        <v>28.799999999999997</v>
      </c>
      <c r="L10" s="10">
        <f t="shared" si="0"/>
        <v>0</v>
      </c>
      <c r="M10" s="10">
        <f t="shared" si="0"/>
        <v>197.83</v>
      </c>
      <c r="N10" s="10">
        <f t="shared" si="0"/>
        <v>10</v>
      </c>
    </row>
    <row r="13" spans="1:14" x14ac:dyDescent="0.25">
      <c r="A13" s="4"/>
      <c r="B13" s="4"/>
      <c r="C13" s="4" t="s">
        <v>34</v>
      </c>
      <c r="D13" s="4" t="s">
        <v>35</v>
      </c>
      <c r="E13" s="4"/>
      <c r="F13" s="4"/>
      <c r="G13" s="4"/>
      <c r="H13" s="4" t="s">
        <v>36</v>
      </c>
      <c r="I13" s="4"/>
    </row>
    <row r="14" spans="1:14" ht="30" x14ac:dyDescent="0.25">
      <c r="A14" s="4"/>
      <c r="B14" s="6" t="s">
        <v>37</v>
      </c>
      <c r="C14" s="4">
        <f>C10+D10+E10+F10</f>
        <v>83.18</v>
      </c>
      <c r="D14" s="11"/>
      <c r="E14" s="4"/>
      <c r="F14" s="4"/>
      <c r="G14" s="4"/>
      <c r="H14" s="11"/>
      <c r="I14" s="4"/>
    </row>
    <row r="15" spans="1:14" ht="45" x14ac:dyDescent="0.25">
      <c r="A15" s="4"/>
      <c r="B15" s="6" t="s">
        <v>38</v>
      </c>
      <c r="C15" s="4">
        <f>H10+I10+J10+K10+L10+M10+N10+G10</f>
        <v>266.14999999999998</v>
      </c>
      <c r="D15" s="11"/>
      <c r="E15" s="4"/>
      <c r="F15" s="4"/>
      <c r="G15" s="4"/>
      <c r="H15" s="11"/>
      <c r="I15" s="4"/>
    </row>
    <row r="16" spans="1:14" ht="30" x14ac:dyDescent="0.25">
      <c r="A16" s="4"/>
      <c r="B16" s="55" t="s">
        <v>65</v>
      </c>
      <c r="C16" s="10">
        <f>C14+C15</f>
        <v>349.33</v>
      </c>
      <c r="D16" s="10"/>
      <c r="E16" s="10"/>
      <c r="F16" s="10"/>
      <c r="G16" s="10"/>
      <c r="H16" s="25"/>
      <c r="I16" s="4" t="s">
        <v>39</v>
      </c>
    </row>
    <row r="18" spans="1:8" x14ac:dyDescent="0.25">
      <c r="A18" s="8"/>
      <c r="B18" s="24"/>
      <c r="C18" s="24"/>
      <c r="D18" s="24"/>
      <c r="E18" s="24"/>
      <c r="F18" s="24"/>
      <c r="G18" s="24"/>
      <c r="H18" s="36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B5"/>
    </sheetView>
  </sheetViews>
  <sheetFormatPr defaultRowHeight="15" x14ac:dyDescent="0.25"/>
  <cols>
    <col min="1" max="1" width="1.7109375" customWidth="1"/>
    <col min="2" max="2" width="10.7109375" customWidth="1"/>
    <col min="7" max="7" width="8.140625" customWidth="1"/>
    <col min="9" max="9" width="9.7109375" customWidth="1"/>
    <col min="14" max="14" width="9.5703125" customWidth="1"/>
  </cols>
  <sheetData>
    <row r="1" spans="1:14" x14ac:dyDescent="0.25">
      <c r="A1" s="66" t="s">
        <v>129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 t="s">
        <v>106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5" x14ac:dyDescent="0.25">
      <c r="A7" s="4"/>
      <c r="B7" s="27" t="s">
        <v>130</v>
      </c>
      <c r="C7" s="4">
        <v>4.05</v>
      </c>
      <c r="D7" s="4"/>
      <c r="E7" s="4"/>
      <c r="F7" s="4"/>
      <c r="G7" s="4"/>
      <c r="H7" s="4"/>
      <c r="I7" s="4"/>
      <c r="J7" s="4">
        <v>2.08</v>
      </c>
      <c r="K7" s="4">
        <v>10.8</v>
      </c>
      <c r="L7" s="4"/>
      <c r="M7" s="4">
        <v>7.46</v>
      </c>
      <c r="N7" s="4"/>
    </row>
    <row r="8" spans="1:14" x14ac:dyDescent="0.25">
      <c r="A8" s="39"/>
      <c r="B8" s="45" t="s">
        <v>21</v>
      </c>
      <c r="C8" s="45">
        <f t="shared" ref="C8:N8" si="0">SUM(C7:C7)</f>
        <v>4.05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2.08</v>
      </c>
      <c r="K8" s="45">
        <f t="shared" si="0"/>
        <v>10.8</v>
      </c>
      <c r="L8" s="45">
        <f t="shared" si="0"/>
        <v>0</v>
      </c>
      <c r="M8" s="45">
        <f t="shared" si="0"/>
        <v>7.46</v>
      </c>
      <c r="N8" s="45">
        <f t="shared" si="0"/>
        <v>0</v>
      </c>
    </row>
    <row r="9" spans="1:14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2" spans="1:14" x14ac:dyDescent="0.25">
      <c r="A12" s="4"/>
      <c r="B12" s="4"/>
      <c r="C12" s="4" t="s">
        <v>34</v>
      </c>
      <c r="D12" s="4" t="s">
        <v>35</v>
      </c>
      <c r="E12" s="4"/>
      <c r="F12" s="4"/>
      <c r="G12" s="4"/>
      <c r="H12" s="4" t="s">
        <v>36</v>
      </c>
      <c r="I12" s="4"/>
    </row>
    <row r="13" spans="1:14" ht="30" x14ac:dyDescent="0.25">
      <c r="A13" s="4"/>
      <c r="B13" s="6" t="s">
        <v>37</v>
      </c>
      <c r="C13" s="4">
        <f>C8+D8+E8+F8</f>
        <v>4.05</v>
      </c>
      <c r="D13" s="11"/>
      <c r="E13" s="4"/>
      <c r="F13" s="4"/>
      <c r="G13" s="4"/>
      <c r="H13" s="11"/>
      <c r="I13" s="4"/>
    </row>
    <row r="14" spans="1:14" ht="30" x14ac:dyDescent="0.25">
      <c r="A14" s="4"/>
      <c r="B14" s="6" t="s">
        <v>38</v>
      </c>
      <c r="C14" s="4">
        <f>H8+I8+J8+K8+L8+M8+N8+G8</f>
        <v>20.34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55" t="s">
        <v>64</v>
      </c>
      <c r="C15" s="10">
        <f>C13+C14</f>
        <v>24.39</v>
      </c>
      <c r="D15" s="10"/>
      <c r="E15" s="10"/>
      <c r="F15" s="10"/>
      <c r="G15" s="10"/>
      <c r="H15" s="25"/>
      <c r="I15" s="4" t="s">
        <v>39</v>
      </c>
    </row>
    <row r="17" spans="1:7" x14ac:dyDescent="0.25">
      <c r="A17" s="8"/>
      <c r="B17" s="24"/>
      <c r="C17" s="24"/>
      <c r="D17" s="24"/>
      <c r="E17" s="24"/>
      <c r="F17" s="24"/>
      <c r="G17" s="24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T7" sqref="T7"/>
    </sheetView>
  </sheetViews>
  <sheetFormatPr defaultRowHeight="15" x14ac:dyDescent="0.25"/>
  <cols>
    <col min="1" max="1" width="4.85546875" customWidth="1"/>
    <col min="2" max="2" width="13" customWidth="1"/>
    <col min="8" max="8" width="9.5703125" customWidth="1"/>
    <col min="11" max="11" width="6.28515625" customWidth="1"/>
    <col min="12" max="12" width="7.85546875" customWidth="1"/>
    <col min="13" max="13" width="10.5703125" customWidth="1"/>
  </cols>
  <sheetData>
    <row r="1" spans="1:13" x14ac:dyDescent="0.25">
      <c r="A1" s="66" t="s">
        <v>66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7</v>
      </c>
      <c r="H2" s="50" t="s">
        <v>6</v>
      </c>
      <c r="I2" s="46" t="s">
        <v>3</v>
      </c>
      <c r="J2" s="46" t="s">
        <v>8</v>
      </c>
      <c r="K2" s="46" t="s">
        <v>10</v>
      </c>
      <c r="L2" s="46" t="s">
        <v>11</v>
      </c>
      <c r="M2" s="50" t="s">
        <v>5</v>
      </c>
    </row>
    <row r="3" spans="1:13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926</v>
      </c>
      <c r="H4" s="21">
        <v>929</v>
      </c>
      <c r="I4" s="21">
        <v>930</v>
      </c>
      <c r="J4" s="21">
        <v>931</v>
      </c>
      <c r="K4" s="21">
        <v>933</v>
      </c>
      <c r="L4" s="22" t="s">
        <v>12</v>
      </c>
      <c r="M4" s="21">
        <v>937</v>
      </c>
    </row>
    <row r="5" spans="1:13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45" x14ac:dyDescent="0.25">
      <c r="A7" s="4"/>
      <c r="B7" s="6" t="s">
        <v>73</v>
      </c>
      <c r="C7" s="4"/>
      <c r="D7" s="4"/>
      <c r="E7" s="4"/>
      <c r="F7" s="4">
        <v>8.8000000000000007</v>
      </c>
      <c r="G7" s="4"/>
      <c r="H7" s="4"/>
      <c r="I7" s="4"/>
      <c r="J7" s="4">
        <v>10.8</v>
      </c>
      <c r="K7" s="4"/>
      <c r="L7" s="4"/>
      <c r="M7" s="4"/>
    </row>
    <row r="8" spans="1:13" x14ac:dyDescent="0.25">
      <c r="A8" s="4"/>
      <c r="B8" s="10" t="s">
        <v>21</v>
      </c>
      <c r="C8" s="10">
        <f>C7</f>
        <v>0</v>
      </c>
      <c r="D8" s="10">
        <f t="shared" ref="D8:M8" si="0">D7</f>
        <v>0</v>
      </c>
      <c r="E8" s="10">
        <f t="shared" si="0"/>
        <v>0</v>
      </c>
      <c r="F8" s="10">
        <f t="shared" si="0"/>
        <v>8.8000000000000007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10.8</v>
      </c>
      <c r="K8" s="10">
        <f t="shared" si="0"/>
        <v>0</v>
      </c>
      <c r="L8" s="10">
        <f t="shared" si="0"/>
        <v>0</v>
      </c>
      <c r="M8" s="10">
        <f t="shared" si="0"/>
        <v>0</v>
      </c>
    </row>
    <row r="12" spans="1:13" x14ac:dyDescent="0.25">
      <c r="A12" s="4"/>
      <c r="B12" s="4"/>
      <c r="C12" s="4" t="s">
        <v>34</v>
      </c>
      <c r="D12" s="4" t="s">
        <v>35</v>
      </c>
      <c r="E12" s="4"/>
      <c r="F12" s="4"/>
      <c r="G12" s="4" t="s">
        <v>36</v>
      </c>
      <c r="H12" s="4"/>
    </row>
    <row r="13" spans="1:13" ht="30" x14ac:dyDescent="0.25">
      <c r="A13" s="4"/>
      <c r="B13" s="6" t="s">
        <v>37</v>
      </c>
      <c r="C13" s="4">
        <f>C8+D8+E8</f>
        <v>0</v>
      </c>
      <c r="D13" s="11"/>
      <c r="E13" s="4"/>
      <c r="F13" s="4"/>
      <c r="G13" s="11"/>
      <c r="H13" s="4"/>
    </row>
    <row r="14" spans="1:13" ht="30" x14ac:dyDescent="0.25">
      <c r="A14" s="4"/>
      <c r="B14" s="6" t="s">
        <v>38</v>
      </c>
      <c r="C14" s="4">
        <f>G8+H8+I8+J8+K8+L8+M8+F8</f>
        <v>19.600000000000001</v>
      </c>
      <c r="D14" s="11"/>
      <c r="E14" s="4"/>
      <c r="F14" s="4"/>
      <c r="G14" s="11"/>
      <c r="H14" s="4"/>
    </row>
    <row r="15" spans="1:13" ht="30" x14ac:dyDescent="0.25">
      <c r="A15" s="39"/>
      <c r="B15" s="44" t="s">
        <v>64</v>
      </c>
      <c r="C15" s="45">
        <f>C13+C14</f>
        <v>19.600000000000001</v>
      </c>
      <c r="D15" s="45"/>
      <c r="E15" s="45"/>
      <c r="F15" s="45"/>
      <c r="G15" s="51"/>
      <c r="H15" s="39" t="s">
        <v>39</v>
      </c>
    </row>
    <row r="16" spans="1:13" x14ac:dyDescent="0.25">
      <c r="A16" s="42"/>
      <c r="B16" s="42"/>
      <c r="C16" s="42"/>
      <c r="D16" s="42"/>
      <c r="E16" s="42"/>
      <c r="F16" s="42"/>
      <c r="G16" s="42"/>
      <c r="H16" s="42"/>
    </row>
    <row r="17" spans="1:8" x14ac:dyDescent="0.25">
      <c r="A17" s="8"/>
      <c r="B17" s="24"/>
      <c r="C17" s="24"/>
      <c r="D17" s="24"/>
      <c r="E17" s="24"/>
      <c r="F17" s="24"/>
      <c r="G17" s="8"/>
      <c r="H17" s="8"/>
    </row>
  </sheetData>
  <mergeCells count="1">
    <mergeCell ref="A1:M1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M6" sqref="A6:M6"/>
    </sheetView>
  </sheetViews>
  <sheetFormatPr defaultRowHeight="15" x14ac:dyDescent="0.25"/>
  <cols>
    <col min="1" max="1" width="5.42578125" customWidth="1"/>
    <col min="2" max="2" width="14.7109375" customWidth="1"/>
    <col min="7" max="7" width="7.140625" customWidth="1"/>
    <col min="8" max="8" width="10.42578125" customWidth="1"/>
    <col min="11" max="11" width="6.7109375" customWidth="1"/>
    <col min="13" max="13" width="10" customWidth="1"/>
  </cols>
  <sheetData>
    <row r="1" spans="1:13" x14ac:dyDescent="0.25">
      <c r="A1" s="66" t="s">
        <v>56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0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7</v>
      </c>
      <c r="H2" s="50" t="s">
        <v>6</v>
      </c>
      <c r="I2" s="46" t="s">
        <v>3</v>
      </c>
      <c r="J2" s="46" t="s">
        <v>8</v>
      </c>
      <c r="K2" s="46" t="s">
        <v>10</v>
      </c>
      <c r="L2" s="46" t="s">
        <v>11</v>
      </c>
      <c r="M2" s="50" t="s">
        <v>5</v>
      </c>
    </row>
    <row r="3" spans="1:13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926</v>
      </c>
      <c r="H4" s="21">
        <v>929</v>
      </c>
      <c r="I4" s="21">
        <v>930</v>
      </c>
      <c r="J4" s="21">
        <v>931</v>
      </c>
      <c r="K4" s="21">
        <v>933</v>
      </c>
      <c r="L4" s="22" t="s">
        <v>12</v>
      </c>
      <c r="M4" s="21">
        <v>937</v>
      </c>
    </row>
    <row r="5" spans="1:13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45" x14ac:dyDescent="0.25">
      <c r="A7" s="4"/>
      <c r="B7" s="6" t="s">
        <v>74</v>
      </c>
      <c r="C7" s="4">
        <v>1.25</v>
      </c>
      <c r="D7" s="4"/>
      <c r="E7" s="4"/>
      <c r="F7" s="4"/>
      <c r="G7" s="4"/>
      <c r="H7" s="4"/>
      <c r="I7" s="4">
        <v>1.76</v>
      </c>
      <c r="J7" s="4"/>
      <c r="K7" s="4"/>
      <c r="L7" s="4"/>
      <c r="M7" s="4"/>
    </row>
    <row r="8" spans="1:13" ht="30" x14ac:dyDescent="0.25">
      <c r="A8" s="4"/>
      <c r="B8" s="6" t="s">
        <v>75</v>
      </c>
      <c r="C8" s="4">
        <v>4.6500000000000004</v>
      </c>
      <c r="D8" s="4">
        <v>0.8</v>
      </c>
      <c r="E8" s="4">
        <v>7.2</v>
      </c>
      <c r="F8" s="4">
        <v>0.6</v>
      </c>
      <c r="G8" s="4"/>
      <c r="H8" s="4"/>
      <c r="I8" s="4"/>
      <c r="J8" s="4">
        <v>10.8</v>
      </c>
      <c r="K8" s="4"/>
      <c r="L8" s="4"/>
      <c r="M8" s="4"/>
    </row>
    <row r="9" spans="1:13" ht="30" x14ac:dyDescent="0.25">
      <c r="A9" s="4"/>
      <c r="B9" s="6" t="s">
        <v>76</v>
      </c>
      <c r="C9" s="4">
        <v>3.23</v>
      </c>
      <c r="D9" s="4"/>
      <c r="E9" s="4">
        <v>3</v>
      </c>
      <c r="F9" s="4"/>
      <c r="G9" s="4"/>
      <c r="H9" s="4"/>
      <c r="I9" s="4"/>
      <c r="J9" s="4">
        <v>10.8</v>
      </c>
      <c r="K9" s="4"/>
      <c r="L9" s="4"/>
      <c r="M9" s="4"/>
    </row>
    <row r="10" spans="1:13" ht="45" x14ac:dyDescent="0.25">
      <c r="A10" s="4"/>
      <c r="B10" s="6" t="s">
        <v>77</v>
      </c>
      <c r="C10" s="4">
        <v>7.84</v>
      </c>
      <c r="D10" s="4">
        <v>2.8</v>
      </c>
      <c r="E10" s="4">
        <v>12</v>
      </c>
      <c r="F10" s="4"/>
      <c r="G10" s="4"/>
      <c r="H10" s="4"/>
      <c r="I10" s="4">
        <v>2.4</v>
      </c>
      <c r="J10" s="4">
        <v>0</v>
      </c>
      <c r="K10" s="4"/>
      <c r="L10" s="4"/>
      <c r="M10" s="4"/>
    </row>
    <row r="11" spans="1:13" x14ac:dyDescent="0.25">
      <c r="A11" s="4"/>
      <c r="B11" s="10" t="s">
        <v>21</v>
      </c>
      <c r="C11" s="10">
        <f>C7+C8+C9+C10</f>
        <v>16.97</v>
      </c>
      <c r="D11" s="10">
        <f t="shared" ref="D11:M11" si="0">D7+D8+D9+D10</f>
        <v>3.5999999999999996</v>
      </c>
      <c r="E11" s="10">
        <f t="shared" si="0"/>
        <v>22.2</v>
      </c>
      <c r="F11" s="10">
        <f t="shared" si="0"/>
        <v>0.6</v>
      </c>
      <c r="G11" s="10">
        <f t="shared" si="0"/>
        <v>0</v>
      </c>
      <c r="H11" s="10">
        <f t="shared" si="0"/>
        <v>0</v>
      </c>
      <c r="I11" s="10">
        <f t="shared" si="0"/>
        <v>4.16</v>
      </c>
      <c r="J11" s="10">
        <f t="shared" si="0"/>
        <v>21.6</v>
      </c>
      <c r="K11" s="10">
        <f t="shared" si="0"/>
        <v>0</v>
      </c>
      <c r="L11" s="10">
        <f t="shared" si="0"/>
        <v>0</v>
      </c>
      <c r="M11" s="10">
        <f t="shared" si="0"/>
        <v>0</v>
      </c>
    </row>
    <row r="15" spans="1:13" x14ac:dyDescent="0.25">
      <c r="A15" s="4"/>
      <c r="B15" s="4"/>
      <c r="C15" s="4" t="s">
        <v>34</v>
      </c>
      <c r="D15" s="4" t="s">
        <v>35</v>
      </c>
      <c r="E15" s="4"/>
      <c r="F15" s="4"/>
      <c r="G15" s="4" t="s">
        <v>36</v>
      </c>
      <c r="H15" s="4"/>
    </row>
    <row r="16" spans="1:13" x14ac:dyDescent="0.25">
      <c r="A16" s="4"/>
      <c r="B16" s="6" t="s">
        <v>37</v>
      </c>
      <c r="C16" s="4">
        <f>C11+D11+E11+F11</f>
        <v>43.37</v>
      </c>
      <c r="D16" s="11"/>
      <c r="E16" s="4"/>
      <c r="F16" s="4"/>
      <c r="G16" s="11"/>
      <c r="H16" s="4"/>
    </row>
    <row r="17" spans="1:8" ht="30" x14ac:dyDescent="0.25">
      <c r="A17" s="4"/>
      <c r="B17" s="6" t="s">
        <v>38</v>
      </c>
      <c r="C17" s="4">
        <f>G11+H11+I11+J11+K11+L11+M11</f>
        <v>25.76</v>
      </c>
      <c r="D17" s="11"/>
      <c r="E17" s="4"/>
      <c r="F17" s="4"/>
      <c r="G17" s="11"/>
      <c r="H17" s="4"/>
    </row>
    <row r="18" spans="1:8" x14ac:dyDescent="0.25">
      <c r="A18" s="39"/>
      <c r="B18" s="40" t="s">
        <v>64</v>
      </c>
      <c r="C18" s="45">
        <f>C16+C17</f>
        <v>69.13</v>
      </c>
      <c r="D18" s="45"/>
      <c r="E18" s="45"/>
      <c r="F18" s="45"/>
      <c r="G18" s="51"/>
      <c r="H18" s="39" t="s">
        <v>39</v>
      </c>
    </row>
    <row r="19" spans="1:8" x14ac:dyDescent="0.25">
      <c r="A19" s="42"/>
      <c r="B19" s="42"/>
      <c r="C19" s="42"/>
      <c r="D19" s="42"/>
      <c r="E19" s="42"/>
      <c r="F19" s="42"/>
      <c r="G19" s="42"/>
      <c r="H19" s="42"/>
    </row>
    <row r="20" spans="1:8" x14ac:dyDescent="0.25">
      <c r="A20" s="8"/>
      <c r="B20" s="24"/>
      <c r="C20" s="24"/>
      <c r="D20" s="24"/>
      <c r="E20" s="24"/>
      <c r="F20" s="24"/>
      <c r="G20" s="8"/>
      <c r="H20" s="8"/>
    </row>
  </sheetData>
  <mergeCells count="1">
    <mergeCell ref="A1:M1"/>
  </mergeCells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M6" sqref="A6:M6"/>
    </sheetView>
  </sheetViews>
  <sheetFormatPr defaultRowHeight="15" x14ac:dyDescent="0.25"/>
  <cols>
    <col min="1" max="1" width="5.140625" customWidth="1"/>
    <col min="2" max="2" width="10.140625" customWidth="1"/>
    <col min="5" max="5" width="7.42578125" customWidth="1"/>
    <col min="8" max="8" width="9.85546875" customWidth="1"/>
    <col min="11" max="11" width="6.85546875" customWidth="1"/>
    <col min="13" max="13" width="10.42578125" customWidth="1"/>
  </cols>
  <sheetData>
    <row r="1" spans="1:13" x14ac:dyDescent="0.25">
      <c r="A1" s="66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7</v>
      </c>
      <c r="H2" s="50" t="s">
        <v>6</v>
      </c>
      <c r="I2" s="46" t="s">
        <v>3</v>
      </c>
      <c r="J2" s="46" t="s">
        <v>8</v>
      </c>
      <c r="K2" s="46" t="s">
        <v>10</v>
      </c>
      <c r="L2" s="46" t="s">
        <v>11</v>
      </c>
      <c r="M2" s="50" t="s">
        <v>5</v>
      </c>
    </row>
    <row r="3" spans="1:13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926</v>
      </c>
      <c r="H4" s="21">
        <v>929</v>
      </c>
      <c r="I4" s="21">
        <v>930</v>
      </c>
      <c r="J4" s="21">
        <v>931</v>
      </c>
      <c r="K4" s="21">
        <v>933</v>
      </c>
      <c r="L4" s="22" t="s">
        <v>12</v>
      </c>
      <c r="M4" s="21">
        <v>937</v>
      </c>
    </row>
    <row r="5" spans="1:13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45" x14ac:dyDescent="0.25">
      <c r="A7" s="4"/>
      <c r="B7" s="6" t="s">
        <v>78</v>
      </c>
      <c r="C7" s="4">
        <v>0.68</v>
      </c>
      <c r="D7" s="4"/>
      <c r="E7" s="4"/>
      <c r="F7" s="4"/>
      <c r="G7" s="4"/>
      <c r="H7" s="4"/>
      <c r="I7" s="4">
        <v>1.92</v>
      </c>
      <c r="J7" s="4">
        <v>9.6</v>
      </c>
      <c r="K7" s="4"/>
      <c r="L7" s="4"/>
      <c r="M7" s="4"/>
    </row>
    <row r="8" spans="1:13" x14ac:dyDescent="0.25">
      <c r="A8" s="4"/>
      <c r="B8" s="4" t="s">
        <v>21</v>
      </c>
      <c r="C8" s="4">
        <f>C7</f>
        <v>0.68</v>
      </c>
      <c r="D8" s="4">
        <f t="shared" ref="D8:M8" si="0">D7</f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1.92</v>
      </c>
      <c r="J8" s="4">
        <f t="shared" si="0"/>
        <v>9.6</v>
      </c>
      <c r="K8" s="4">
        <f t="shared" si="0"/>
        <v>0</v>
      </c>
      <c r="L8" s="4">
        <f t="shared" si="0"/>
        <v>0</v>
      </c>
      <c r="M8" s="4">
        <f t="shared" si="0"/>
        <v>0</v>
      </c>
    </row>
    <row r="11" spans="1:13" x14ac:dyDescent="0.25">
      <c r="A11" s="4"/>
      <c r="B11" s="4"/>
      <c r="C11" s="4" t="s">
        <v>34</v>
      </c>
      <c r="D11" s="4" t="s">
        <v>35</v>
      </c>
      <c r="E11" s="4"/>
      <c r="F11" s="4"/>
      <c r="G11" s="4" t="s">
        <v>36</v>
      </c>
      <c r="H11" s="4"/>
    </row>
    <row r="12" spans="1:13" ht="30" x14ac:dyDescent="0.25">
      <c r="A12" s="4"/>
      <c r="B12" s="6" t="s">
        <v>37</v>
      </c>
      <c r="C12" s="4">
        <f>C8+D8+E8+F8</f>
        <v>0.68</v>
      </c>
      <c r="D12" s="11"/>
      <c r="E12" s="4"/>
      <c r="F12" s="4"/>
      <c r="G12" s="11"/>
      <c r="H12" s="4"/>
    </row>
    <row r="13" spans="1:13" ht="45" x14ac:dyDescent="0.25">
      <c r="A13" s="4"/>
      <c r="B13" s="6" t="s">
        <v>38</v>
      </c>
      <c r="C13" s="4">
        <f>G8+H8+I8+J8+K8+L8+M8</f>
        <v>11.52</v>
      </c>
      <c r="D13" s="11"/>
      <c r="E13" s="4"/>
      <c r="F13" s="4"/>
      <c r="G13" s="11"/>
      <c r="H13" s="4"/>
    </row>
    <row r="14" spans="1:13" ht="30" x14ac:dyDescent="0.25">
      <c r="A14" s="39"/>
      <c r="B14" s="44" t="s">
        <v>65</v>
      </c>
      <c r="C14" s="45">
        <f>C12+C13</f>
        <v>12.2</v>
      </c>
      <c r="D14" s="45"/>
      <c r="E14" s="45"/>
      <c r="F14" s="45"/>
      <c r="G14" s="51"/>
      <c r="H14" s="39" t="s">
        <v>39</v>
      </c>
    </row>
    <row r="15" spans="1:13" x14ac:dyDescent="0.25">
      <c r="A15" s="42"/>
      <c r="B15" s="42"/>
      <c r="C15" s="42"/>
      <c r="D15" s="42"/>
      <c r="E15" s="42"/>
      <c r="F15" s="42"/>
      <c r="G15" s="42"/>
      <c r="H15" s="42"/>
    </row>
    <row r="16" spans="1:13" x14ac:dyDescent="0.25">
      <c r="A16" s="8"/>
      <c r="B16" s="24"/>
      <c r="C16" s="24"/>
      <c r="D16" s="24"/>
      <c r="E16" s="24"/>
      <c r="F16" s="24"/>
      <c r="G16" s="8"/>
      <c r="H16" s="8"/>
    </row>
  </sheetData>
  <mergeCells count="1">
    <mergeCell ref="A1:M1"/>
  </mergeCells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6" sqref="A6:M6"/>
    </sheetView>
  </sheetViews>
  <sheetFormatPr defaultRowHeight="15" x14ac:dyDescent="0.25"/>
  <cols>
    <col min="1" max="1" width="4.85546875" customWidth="1"/>
    <col min="2" max="2" width="15.28515625" customWidth="1"/>
    <col min="6" max="6" width="7" customWidth="1"/>
    <col min="7" max="7" width="9.140625" customWidth="1"/>
    <col min="8" max="8" width="9.5703125" customWidth="1"/>
    <col min="9" max="12" width="9.140625" customWidth="1"/>
  </cols>
  <sheetData>
    <row r="1" spans="1:13" x14ac:dyDescent="0.25">
      <c r="A1" s="66" t="s">
        <v>53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72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7</v>
      </c>
      <c r="H2" s="50" t="s">
        <v>6</v>
      </c>
      <c r="I2" s="46" t="s">
        <v>3</v>
      </c>
      <c r="J2" s="46" t="s">
        <v>8</v>
      </c>
      <c r="K2" s="46" t="s">
        <v>10</v>
      </c>
      <c r="L2" s="46" t="s">
        <v>11</v>
      </c>
      <c r="M2" s="50" t="s">
        <v>5</v>
      </c>
    </row>
    <row r="3" spans="1:13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926</v>
      </c>
      <c r="H4" s="21">
        <v>929</v>
      </c>
      <c r="I4" s="21">
        <v>930</v>
      </c>
      <c r="J4" s="21">
        <v>931</v>
      </c>
      <c r="K4" s="21">
        <v>933</v>
      </c>
      <c r="L4" s="22" t="s">
        <v>12</v>
      </c>
      <c r="M4" s="21">
        <v>937</v>
      </c>
    </row>
    <row r="5" spans="1:13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0" x14ac:dyDescent="0.25">
      <c r="A7" s="4"/>
      <c r="B7" s="6" t="s">
        <v>79</v>
      </c>
      <c r="C7" s="4">
        <v>1.83</v>
      </c>
      <c r="D7" s="4">
        <v>2</v>
      </c>
      <c r="E7" s="4"/>
      <c r="F7" s="4"/>
      <c r="G7" s="4"/>
      <c r="H7" s="4"/>
      <c r="I7" s="4"/>
      <c r="J7" s="4"/>
      <c r="K7" s="4"/>
      <c r="L7" s="4"/>
      <c r="M7" s="4"/>
    </row>
    <row r="8" spans="1:13" ht="45" x14ac:dyDescent="0.25">
      <c r="A8" s="4"/>
      <c r="B8" s="6" t="s">
        <v>80</v>
      </c>
      <c r="C8" s="4">
        <v>9.23</v>
      </c>
      <c r="D8" s="4">
        <v>0.25</v>
      </c>
      <c r="E8" s="4">
        <v>2.4</v>
      </c>
      <c r="F8" s="4"/>
      <c r="G8" s="4"/>
      <c r="H8" s="4"/>
      <c r="I8" s="4"/>
      <c r="J8" s="4">
        <v>10.8</v>
      </c>
      <c r="K8" s="4"/>
      <c r="L8" s="4"/>
      <c r="M8" s="4">
        <v>4</v>
      </c>
    </row>
    <row r="9" spans="1:13" ht="30" x14ac:dyDescent="0.25">
      <c r="A9" s="4"/>
      <c r="B9" s="6" t="s">
        <v>81</v>
      </c>
      <c r="C9" s="4">
        <v>1.38</v>
      </c>
      <c r="D9" s="4"/>
      <c r="E9" s="4"/>
      <c r="F9" s="4"/>
      <c r="G9" s="4"/>
      <c r="H9" s="4">
        <v>2.76</v>
      </c>
      <c r="I9" s="4"/>
      <c r="J9" s="4">
        <v>7.2</v>
      </c>
      <c r="K9" s="4"/>
      <c r="L9" s="4"/>
      <c r="M9" s="4"/>
    </row>
    <row r="10" spans="1:13" x14ac:dyDescent="0.25">
      <c r="A10" s="4"/>
      <c r="B10" s="10" t="s">
        <v>48</v>
      </c>
      <c r="C10" s="10">
        <f>SUM(C7:C9)</f>
        <v>12.440000000000001</v>
      </c>
      <c r="D10" s="10">
        <f t="shared" ref="D10:M10" si="0">SUM(D7:D9)</f>
        <v>2.25</v>
      </c>
      <c r="E10" s="10">
        <f t="shared" si="0"/>
        <v>2.4</v>
      </c>
      <c r="F10" s="10">
        <f t="shared" si="0"/>
        <v>0</v>
      </c>
      <c r="G10" s="10">
        <f t="shared" si="0"/>
        <v>0</v>
      </c>
      <c r="H10" s="10">
        <f t="shared" si="0"/>
        <v>2.76</v>
      </c>
      <c r="I10" s="10">
        <f t="shared" si="0"/>
        <v>0</v>
      </c>
      <c r="J10" s="10">
        <f t="shared" si="0"/>
        <v>18</v>
      </c>
      <c r="K10" s="10">
        <f t="shared" si="0"/>
        <v>0</v>
      </c>
      <c r="L10" s="10">
        <f t="shared" si="0"/>
        <v>0</v>
      </c>
      <c r="M10" s="10">
        <f t="shared" si="0"/>
        <v>4</v>
      </c>
    </row>
    <row r="14" spans="1:13" x14ac:dyDescent="0.25">
      <c r="A14" s="4"/>
      <c r="B14" s="4"/>
      <c r="C14" s="4" t="s">
        <v>34</v>
      </c>
      <c r="D14" s="4" t="s">
        <v>35</v>
      </c>
      <c r="E14" s="4"/>
      <c r="F14" s="4"/>
      <c r="G14" s="4" t="s">
        <v>36</v>
      </c>
      <c r="H14" s="4"/>
    </row>
    <row r="15" spans="1:13" x14ac:dyDescent="0.25">
      <c r="A15" s="4"/>
      <c r="B15" s="6" t="s">
        <v>37</v>
      </c>
      <c r="C15" s="4">
        <f>C10+D10+E10+F10</f>
        <v>17.09</v>
      </c>
      <c r="D15" s="11"/>
      <c r="E15" s="4"/>
      <c r="F15" s="4"/>
      <c r="G15" s="11"/>
      <c r="H15" s="4"/>
    </row>
    <row r="16" spans="1:13" ht="30" x14ac:dyDescent="0.25">
      <c r="A16" s="4"/>
      <c r="B16" s="6" t="s">
        <v>38</v>
      </c>
      <c r="C16" s="4">
        <f>G10+H10+I10+J10+K10+L10+M10</f>
        <v>24.759999999999998</v>
      </c>
      <c r="D16" s="11"/>
      <c r="E16" s="4"/>
      <c r="F16" s="4"/>
      <c r="G16" s="11"/>
      <c r="H16" s="4"/>
    </row>
    <row r="17" spans="1:8" x14ac:dyDescent="0.25">
      <c r="A17" s="39"/>
      <c r="B17" s="40" t="s">
        <v>65</v>
      </c>
      <c r="C17" s="39">
        <f>C15+C16</f>
        <v>41.849999999999994</v>
      </c>
      <c r="D17" s="39"/>
      <c r="E17" s="39"/>
      <c r="F17" s="39"/>
      <c r="G17" s="41"/>
      <c r="H17" s="39" t="s">
        <v>39</v>
      </c>
    </row>
    <row r="18" spans="1:8" x14ac:dyDescent="0.25">
      <c r="A18" s="42"/>
      <c r="B18" s="42"/>
      <c r="C18" s="42"/>
      <c r="D18" s="42"/>
      <c r="E18" s="42"/>
      <c r="F18" s="42"/>
      <c r="G18" s="42"/>
      <c r="H18" s="42"/>
    </row>
    <row r="19" spans="1:8" x14ac:dyDescent="0.25">
      <c r="A19" s="8"/>
      <c r="B19" s="24"/>
      <c r="C19" s="24"/>
      <c r="D19" s="24"/>
      <c r="E19" s="24"/>
      <c r="F19" s="24"/>
      <c r="G19" s="8"/>
      <c r="H19" s="8"/>
    </row>
  </sheetData>
  <mergeCells count="1">
    <mergeCell ref="A1:M1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P17" sqref="P17"/>
    </sheetView>
  </sheetViews>
  <sheetFormatPr defaultRowHeight="15" x14ac:dyDescent="0.25"/>
  <cols>
    <col min="1" max="1" width="4.85546875" customWidth="1"/>
    <col min="2" max="2" width="14.42578125" customWidth="1"/>
    <col min="3" max="3" width="9.140625" customWidth="1"/>
    <col min="5" max="5" width="9.140625" customWidth="1"/>
    <col min="6" max="6" width="7" customWidth="1"/>
    <col min="7" max="7" width="7.5703125" customWidth="1"/>
    <col min="9" max="9" width="10.7109375" customWidth="1"/>
    <col min="12" max="12" width="6.85546875" customWidth="1"/>
    <col min="13" max="13" width="7.140625" customWidth="1"/>
  </cols>
  <sheetData>
    <row r="1" spans="1:14" x14ac:dyDescent="0.25">
      <c r="A1" s="66" t="s">
        <v>55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72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x14ac:dyDescent="0.25">
      <c r="A7" s="4"/>
      <c r="B7" s="6" t="s">
        <v>82</v>
      </c>
      <c r="C7" s="4">
        <v>1.02</v>
      </c>
      <c r="D7" s="4"/>
      <c r="E7" s="4"/>
      <c r="F7" s="4"/>
      <c r="G7" s="4"/>
      <c r="H7" s="4"/>
      <c r="I7" s="4">
        <v>2.6</v>
      </c>
      <c r="J7" s="4"/>
      <c r="K7" s="4"/>
      <c r="L7" s="4"/>
      <c r="M7" s="4"/>
      <c r="N7" s="4"/>
    </row>
    <row r="8" spans="1:14" ht="30" x14ac:dyDescent="0.25">
      <c r="A8" s="4"/>
      <c r="B8" s="6" t="s">
        <v>83</v>
      </c>
      <c r="C8" s="4">
        <v>0.77</v>
      </c>
      <c r="D8" s="4"/>
      <c r="E8" s="4"/>
      <c r="F8" s="4"/>
      <c r="G8" s="4"/>
      <c r="H8" s="4"/>
      <c r="I8" s="4">
        <v>3.52</v>
      </c>
      <c r="J8" s="4"/>
      <c r="K8" s="4">
        <v>10.8</v>
      </c>
      <c r="L8" s="4"/>
      <c r="M8" s="4"/>
      <c r="N8" s="4"/>
    </row>
    <row r="9" spans="1:14" ht="30" x14ac:dyDescent="0.25">
      <c r="A9" s="4"/>
      <c r="B9" s="6" t="s">
        <v>84</v>
      </c>
      <c r="C9" s="4"/>
      <c r="D9" s="4"/>
      <c r="E9" s="4"/>
      <c r="F9" s="4"/>
      <c r="G9" s="4"/>
      <c r="H9" s="4"/>
      <c r="I9" s="4"/>
      <c r="J9" s="4"/>
      <c r="K9" s="4">
        <v>20.399999999999999</v>
      </c>
      <c r="L9" s="4">
        <v>9.6</v>
      </c>
      <c r="M9" s="4"/>
      <c r="N9" s="4"/>
    </row>
    <row r="10" spans="1:14" ht="30" x14ac:dyDescent="0.25">
      <c r="A10" s="4"/>
      <c r="B10" s="6" t="s">
        <v>85</v>
      </c>
      <c r="C10" s="4">
        <v>2.0499999999999998</v>
      </c>
      <c r="D10" s="4"/>
      <c r="E10" s="4"/>
      <c r="F10" s="4"/>
      <c r="G10" s="4"/>
      <c r="H10" s="4"/>
      <c r="I10" s="4"/>
      <c r="J10" s="4">
        <v>2.2400000000000002</v>
      </c>
      <c r="K10" s="4">
        <v>13.2</v>
      </c>
      <c r="L10" s="4"/>
      <c r="M10" s="4"/>
      <c r="N10" s="4"/>
    </row>
    <row r="11" spans="1:14" ht="30" x14ac:dyDescent="0.25">
      <c r="A11" s="4"/>
      <c r="B11" s="6" t="s">
        <v>86</v>
      </c>
      <c r="C11" s="4">
        <v>5.18</v>
      </c>
      <c r="D11" s="4">
        <v>2.7</v>
      </c>
      <c r="E11" s="4"/>
      <c r="F11" s="4"/>
      <c r="G11" s="4">
        <v>1.1000000000000001</v>
      </c>
      <c r="H11" s="4"/>
      <c r="I11" s="4"/>
      <c r="J11" s="4">
        <v>0.64</v>
      </c>
      <c r="K11" s="4">
        <v>13.2</v>
      </c>
      <c r="L11" s="4"/>
      <c r="M11" s="4">
        <v>10.02</v>
      </c>
      <c r="N11" s="4">
        <v>5</v>
      </c>
    </row>
    <row r="12" spans="1:14" ht="30" x14ac:dyDescent="0.25">
      <c r="A12" s="4"/>
      <c r="B12" s="6" t="s">
        <v>87</v>
      </c>
      <c r="C12" s="4">
        <v>13.6</v>
      </c>
      <c r="D12" s="4"/>
      <c r="E12" s="4"/>
      <c r="F12" s="4"/>
      <c r="G12" s="4"/>
      <c r="H12" s="4"/>
      <c r="I12" s="4"/>
      <c r="J12" s="4"/>
      <c r="K12" s="4">
        <v>10.8</v>
      </c>
      <c r="L12" s="4"/>
      <c r="M12" s="4">
        <v>19.899999999999999</v>
      </c>
      <c r="N12" s="4"/>
    </row>
    <row r="13" spans="1:14" ht="30" x14ac:dyDescent="0.25">
      <c r="A13" s="4"/>
      <c r="B13" s="6" t="s">
        <v>88</v>
      </c>
      <c r="C13" s="4"/>
      <c r="D13" s="4"/>
      <c r="E13" s="4"/>
      <c r="F13" s="4"/>
      <c r="G13" s="4"/>
      <c r="H13" s="4"/>
      <c r="I13" s="4"/>
      <c r="J13" s="4">
        <v>1.92</v>
      </c>
      <c r="K13" s="4"/>
      <c r="L13" s="4"/>
      <c r="M13" s="4"/>
      <c r="N13" s="4"/>
    </row>
    <row r="14" spans="1:14" x14ac:dyDescent="0.25">
      <c r="A14" s="4"/>
      <c r="B14" s="10" t="s">
        <v>48</v>
      </c>
      <c r="C14" s="10">
        <f>SUM(C7:C13)</f>
        <v>22.619999999999997</v>
      </c>
      <c r="D14" s="10">
        <f t="shared" ref="D14:N14" si="0">SUM(D7:D13)</f>
        <v>2.7</v>
      </c>
      <c r="E14" s="10">
        <f t="shared" si="0"/>
        <v>0</v>
      </c>
      <c r="F14" s="10">
        <f t="shared" si="0"/>
        <v>0</v>
      </c>
      <c r="G14" s="10">
        <f t="shared" si="0"/>
        <v>1.1000000000000001</v>
      </c>
      <c r="H14" s="10">
        <f t="shared" si="0"/>
        <v>0</v>
      </c>
      <c r="I14" s="10">
        <f t="shared" si="0"/>
        <v>6.12</v>
      </c>
      <c r="J14" s="10">
        <f t="shared" si="0"/>
        <v>4.8000000000000007</v>
      </c>
      <c r="K14" s="10">
        <f t="shared" si="0"/>
        <v>68.399999999999991</v>
      </c>
      <c r="L14" s="10">
        <f t="shared" si="0"/>
        <v>9.6</v>
      </c>
      <c r="M14" s="10">
        <f t="shared" si="0"/>
        <v>29.919999999999998</v>
      </c>
      <c r="N14" s="10">
        <f t="shared" si="0"/>
        <v>5</v>
      </c>
    </row>
    <row r="18" spans="1:9" x14ac:dyDescent="0.25">
      <c r="A18" s="4"/>
      <c r="B18" s="4"/>
      <c r="C18" s="4" t="s">
        <v>34</v>
      </c>
      <c r="D18" s="4" t="s">
        <v>35</v>
      </c>
      <c r="E18" s="4"/>
      <c r="F18" s="4"/>
      <c r="G18" s="4"/>
      <c r="H18" s="4" t="s">
        <v>36</v>
      </c>
      <c r="I18" s="4"/>
    </row>
    <row r="19" spans="1:9" x14ac:dyDescent="0.25">
      <c r="A19" s="4"/>
      <c r="B19" s="6" t="s">
        <v>37</v>
      </c>
      <c r="C19" s="4">
        <f>C14+D14+E14+F14</f>
        <v>25.319999999999997</v>
      </c>
      <c r="D19" s="11"/>
      <c r="E19" s="4"/>
      <c r="F19" s="4"/>
      <c r="G19" s="4"/>
      <c r="H19" s="11"/>
      <c r="I19" s="4"/>
    </row>
    <row r="20" spans="1:9" ht="30" x14ac:dyDescent="0.25">
      <c r="A20" s="4"/>
      <c r="B20" s="6" t="s">
        <v>38</v>
      </c>
      <c r="C20" s="4">
        <f>H14+I14+J14+K14+M14+N14+L14+G14</f>
        <v>124.93999999999998</v>
      </c>
      <c r="D20" s="11"/>
      <c r="E20" s="4"/>
      <c r="F20" s="4"/>
      <c r="G20" s="4"/>
      <c r="H20" s="11"/>
      <c r="I20" s="4"/>
    </row>
    <row r="21" spans="1:9" x14ac:dyDescent="0.25">
      <c r="A21" s="39"/>
      <c r="B21" s="40" t="s">
        <v>65</v>
      </c>
      <c r="C21" s="39">
        <f>C19+C20</f>
        <v>150.26</v>
      </c>
      <c r="D21" s="39"/>
      <c r="E21" s="39"/>
      <c r="F21" s="39"/>
      <c r="G21" s="39"/>
      <c r="H21" s="41"/>
      <c r="I21" s="39" t="s">
        <v>39</v>
      </c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8"/>
      <c r="B23" s="24"/>
      <c r="C23" s="24"/>
      <c r="D23" s="24"/>
      <c r="E23" s="24"/>
      <c r="F23" s="24"/>
      <c r="G23" s="24"/>
      <c r="H23" s="8"/>
      <c r="I23" s="8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M15" sqref="M15"/>
    </sheetView>
  </sheetViews>
  <sheetFormatPr defaultRowHeight="15" x14ac:dyDescent="0.25"/>
  <cols>
    <col min="1" max="1" width="5.28515625" customWidth="1"/>
    <col min="2" max="2" width="16" customWidth="1"/>
    <col min="7" max="7" width="6" customWidth="1"/>
    <col min="9" max="9" width="9.85546875" customWidth="1"/>
    <col min="12" max="12" width="6.85546875" customWidth="1"/>
  </cols>
  <sheetData>
    <row r="1" spans="1:14" x14ac:dyDescent="0.25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7</v>
      </c>
      <c r="G2" s="46" t="s">
        <v>68</v>
      </c>
      <c r="H2" s="50" t="s">
        <v>6</v>
      </c>
      <c r="I2" s="46" t="s">
        <v>3</v>
      </c>
      <c r="J2" s="46" t="s">
        <v>8</v>
      </c>
      <c r="K2" s="46" t="s">
        <v>4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926</v>
      </c>
      <c r="G4" s="21">
        <v>924</v>
      </c>
      <c r="H4" s="21">
        <v>929</v>
      </c>
      <c r="I4" s="21">
        <v>930</v>
      </c>
      <c r="J4" s="21">
        <v>931</v>
      </c>
      <c r="K4" s="21">
        <v>920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5" x14ac:dyDescent="0.25">
      <c r="A7" s="4"/>
      <c r="B7" s="6" t="s">
        <v>89</v>
      </c>
      <c r="C7" s="4">
        <v>24.15</v>
      </c>
      <c r="D7" s="4"/>
      <c r="E7" s="4"/>
      <c r="F7" s="4">
        <v>3.2</v>
      </c>
      <c r="G7" s="4">
        <v>2.75</v>
      </c>
      <c r="H7" s="4"/>
      <c r="I7" s="4"/>
      <c r="J7" s="4">
        <v>9.6</v>
      </c>
      <c r="K7" s="4">
        <v>2.62</v>
      </c>
      <c r="L7" s="4"/>
      <c r="M7" s="4"/>
      <c r="N7" s="4"/>
    </row>
    <row r="8" spans="1:14" ht="30" x14ac:dyDescent="0.25">
      <c r="A8" s="4"/>
      <c r="B8" s="6" t="s">
        <v>90</v>
      </c>
      <c r="C8" s="4">
        <v>6.34</v>
      </c>
      <c r="D8" s="4"/>
      <c r="E8" s="4"/>
      <c r="F8" s="4"/>
      <c r="G8" s="4">
        <v>0.8</v>
      </c>
      <c r="H8" s="4"/>
      <c r="I8" s="4">
        <v>6.56</v>
      </c>
      <c r="J8" s="4">
        <v>14.4</v>
      </c>
      <c r="K8" s="4"/>
      <c r="L8" s="4"/>
      <c r="M8" s="4">
        <v>10.48</v>
      </c>
      <c r="N8" s="4"/>
    </row>
    <row r="9" spans="1:14" x14ac:dyDescent="0.25">
      <c r="A9" s="4"/>
      <c r="B9" s="10" t="s">
        <v>48</v>
      </c>
      <c r="C9" s="10">
        <f>SUM(C7:C8)</f>
        <v>30.49</v>
      </c>
      <c r="D9" s="10">
        <f t="shared" ref="D9:N9" si="0">SUM(D7:D8)</f>
        <v>0</v>
      </c>
      <c r="E9" s="10">
        <f t="shared" si="0"/>
        <v>0</v>
      </c>
      <c r="F9" s="10">
        <f t="shared" si="0"/>
        <v>3.2</v>
      </c>
      <c r="G9" s="10">
        <f t="shared" si="0"/>
        <v>3.55</v>
      </c>
      <c r="H9" s="10">
        <f t="shared" si="0"/>
        <v>0</v>
      </c>
      <c r="I9" s="10">
        <f t="shared" si="0"/>
        <v>6.56</v>
      </c>
      <c r="J9" s="10">
        <f t="shared" si="0"/>
        <v>24</v>
      </c>
      <c r="K9" s="10">
        <f t="shared" si="0"/>
        <v>2.62</v>
      </c>
      <c r="L9" s="10">
        <f t="shared" si="0"/>
        <v>0</v>
      </c>
      <c r="M9" s="10">
        <f t="shared" si="0"/>
        <v>10.48</v>
      </c>
      <c r="N9" s="10">
        <f t="shared" si="0"/>
        <v>0</v>
      </c>
    </row>
    <row r="12" spans="1:14" x14ac:dyDescent="0.25">
      <c r="A12" s="4"/>
      <c r="B12" s="4"/>
      <c r="C12" s="4" t="s">
        <v>34</v>
      </c>
      <c r="D12" s="4" t="s">
        <v>35</v>
      </c>
      <c r="E12" s="4"/>
      <c r="F12" s="4"/>
      <c r="G12" s="4"/>
      <c r="H12" s="4" t="s">
        <v>36</v>
      </c>
      <c r="I12" s="4"/>
    </row>
    <row r="13" spans="1:14" x14ac:dyDescent="0.25">
      <c r="A13" s="4"/>
      <c r="B13" s="6" t="s">
        <v>37</v>
      </c>
      <c r="C13" s="4">
        <f>C9+D9+E9+F9</f>
        <v>33.69</v>
      </c>
      <c r="D13" s="11"/>
      <c r="E13" s="4"/>
      <c r="F13" s="4"/>
      <c r="G13" s="4"/>
      <c r="H13" s="11"/>
      <c r="I13" s="4"/>
    </row>
    <row r="14" spans="1:14" ht="30" x14ac:dyDescent="0.25">
      <c r="A14" s="4"/>
      <c r="B14" s="6" t="s">
        <v>38</v>
      </c>
      <c r="C14" s="4">
        <f>H9+I9+J9+K9+L9+M9+N9+G9</f>
        <v>47.209999999999994</v>
      </c>
      <c r="D14" s="11"/>
      <c r="E14" s="4"/>
      <c r="F14" s="4"/>
      <c r="G14" s="4"/>
      <c r="H14" s="11"/>
      <c r="I14" s="4"/>
    </row>
    <row r="15" spans="1:14" x14ac:dyDescent="0.25">
      <c r="A15" s="39"/>
      <c r="B15" s="57" t="s">
        <v>65</v>
      </c>
      <c r="C15" s="41">
        <f>C13+C14</f>
        <v>80.899999999999991</v>
      </c>
      <c r="D15" s="39"/>
      <c r="E15" s="39"/>
      <c r="F15" s="39"/>
      <c r="G15" s="39"/>
      <c r="H15" s="41"/>
      <c r="I15" s="39" t="s">
        <v>39</v>
      </c>
    </row>
    <row r="16" spans="1:14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8"/>
      <c r="B17" s="24"/>
      <c r="C17" s="24"/>
      <c r="D17" s="24"/>
      <c r="E17" s="24"/>
      <c r="F17" s="24"/>
      <c r="G17" s="24"/>
      <c r="H17" s="8"/>
      <c r="I17" s="8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2" sqref="A2:B5"/>
    </sheetView>
  </sheetViews>
  <sheetFormatPr defaultRowHeight="15" x14ac:dyDescent="0.25"/>
  <cols>
    <col min="1" max="1" width="6" customWidth="1"/>
    <col min="2" max="2" width="18.140625" customWidth="1"/>
    <col min="8" max="8" width="9.7109375" customWidth="1"/>
    <col min="11" max="11" width="7" customWidth="1"/>
  </cols>
  <sheetData>
    <row r="1" spans="1:13" x14ac:dyDescent="0.25">
      <c r="A1" s="66" t="s">
        <v>13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7</v>
      </c>
      <c r="H2" s="50" t="s">
        <v>6</v>
      </c>
      <c r="I2" s="46" t="s">
        <v>3</v>
      </c>
      <c r="J2" s="46" t="s">
        <v>8</v>
      </c>
      <c r="K2" s="46" t="s">
        <v>10</v>
      </c>
      <c r="L2" s="46" t="s">
        <v>11</v>
      </c>
      <c r="M2" s="50" t="s">
        <v>5</v>
      </c>
    </row>
    <row r="3" spans="1:13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926</v>
      </c>
      <c r="H4" s="21">
        <v>929</v>
      </c>
      <c r="I4" s="21">
        <v>930</v>
      </c>
      <c r="J4" s="21">
        <v>931</v>
      </c>
      <c r="K4" s="21">
        <v>933</v>
      </c>
      <c r="L4" s="22" t="s">
        <v>12</v>
      </c>
      <c r="M4" s="21">
        <v>937</v>
      </c>
    </row>
    <row r="5" spans="1:13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10" t="s">
        <v>14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45" x14ac:dyDescent="0.25">
      <c r="A7" s="4">
        <v>1</v>
      </c>
      <c r="B7" s="6" t="s">
        <v>22</v>
      </c>
      <c r="C7" s="4">
        <v>3.3</v>
      </c>
      <c r="D7" s="4">
        <v>8.8000000000000007</v>
      </c>
      <c r="E7" s="4">
        <v>24.9</v>
      </c>
      <c r="F7" s="4"/>
      <c r="G7" s="4"/>
      <c r="H7" s="4"/>
      <c r="I7" s="4"/>
      <c r="J7" s="4"/>
      <c r="K7" s="4"/>
      <c r="L7" s="4"/>
      <c r="M7" s="4"/>
    </row>
    <row r="8" spans="1:13" ht="30" x14ac:dyDescent="0.25">
      <c r="A8" s="4"/>
      <c r="B8" s="6" t="s">
        <v>15</v>
      </c>
      <c r="C8" s="4">
        <v>1</v>
      </c>
      <c r="D8" s="4"/>
      <c r="E8" s="4"/>
      <c r="F8" s="4"/>
      <c r="G8" s="4">
        <v>1.6</v>
      </c>
      <c r="H8" s="4"/>
      <c r="I8" s="4"/>
      <c r="J8" s="4"/>
      <c r="K8" s="4"/>
      <c r="L8" s="4"/>
      <c r="M8" s="4"/>
    </row>
    <row r="9" spans="1:13" ht="30" x14ac:dyDescent="0.25">
      <c r="A9" s="4">
        <v>3</v>
      </c>
      <c r="B9" s="6" t="s">
        <v>16</v>
      </c>
      <c r="C9" s="4">
        <v>4.25</v>
      </c>
      <c r="D9" s="4">
        <v>2.6</v>
      </c>
      <c r="E9" s="4">
        <v>6.7</v>
      </c>
      <c r="F9" s="4"/>
      <c r="G9" s="4"/>
      <c r="H9" s="4"/>
      <c r="I9" s="4"/>
      <c r="J9" s="4">
        <v>16.8</v>
      </c>
      <c r="K9" s="4"/>
      <c r="L9" s="4"/>
      <c r="M9" s="4"/>
    </row>
    <row r="10" spans="1:13" ht="30" x14ac:dyDescent="0.25">
      <c r="A10" s="4">
        <v>4</v>
      </c>
      <c r="B10" s="6" t="s">
        <v>17</v>
      </c>
      <c r="C10" s="4">
        <v>6</v>
      </c>
      <c r="D10" s="4"/>
      <c r="E10" s="4">
        <v>7.8</v>
      </c>
      <c r="F10" s="4"/>
      <c r="G10" s="4"/>
      <c r="H10" s="4"/>
      <c r="I10" s="4"/>
      <c r="J10" s="4"/>
      <c r="K10" s="4"/>
      <c r="L10" s="4"/>
      <c r="M10" s="4"/>
    </row>
    <row r="11" spans="1:13" ht="30" x14ac:dyDescent="0.25">
      <c r="A11" s="4">
        <v>5</v>
      </c>
      <c r="B11" s="6" t="s">
        <v>18</v>
      </c>
      <c r="C11" s="4">
        <v>2</v>
      </c>
      <c r="D11" s="4"/>
      <c r="E11" s="4">
        <v>2.4</v>
      </c>
      <c r="F11" s="4"/>
      <c r="G11" s="4"/>
      <c r="H11" s="4"/>
      <c r="I11" s="4"/>
      <c r="J11" s="4">
        <v>9.6</v>
      </c>
      <c r="K11" s="4"/>
      <c r="L11" s="4"/>
      <c r="M11" s="4"/>
    </row>
    <row r="12" spans="1:13" ht="30" x14ac:dyDescent="0.25">
      <c r="A12" s="4">
        <v>6</v>
      </c>
      <c r="B12" s="6" t="s">
        <v>19</v>
      </c>
      <c r="C12" s="4">
        <v>3.55</v>
      </c>
      <c r="D12" s="4"/>
      <c r="E12" s="4">
        <v>4.2</v>
      </c>
      <c r="F12" s="4"/>
      <c r="G12" s="4"/>
      <c r="H12" s="4"/>
      <c r="I12" s="4"/>
      <c r="J12" s="4">
        <v>9.6</v>
      </c>
      <c r="K12" s="4"/>
      <c r="L12" s="4"/>
      <c r="M12" s="4"/>
    </row>
    <row r="13" spans="1:13" ht="30" x14ac:dyDescent="0.25">
      <c r="A13" s="4">
        <v>7</v>
      </c>
      <c r="B13" s="6" t="s">
        <v>20</v>
      </c>
      <c r="C13" s="4">
        <v>2</v>
      </c>
      <c r="D13" s="4"/>
      <c r="E13" s="4">
        <v>12.3</v>
      </c>
      <c r="F13" s="4"/>
      <c r="G13" s="4"/>
      <c r="H13" s="4"/>
      <c r="I13" s="4">
        <v>1.92</v>
      </c>
      <c r="J13" s="4">
        <v>21.6</v>
      </c>
      <c r="K13" s="4"/>
      <c r="L13" s="4"/>
      <c r="M13" s="4"/>
    </row>
    <row r="14" spans="1:13" x14ac:dyDescent="0.25">
      <c r="A14" s="4"/>
      <c r="B14" s="10" t="s">
        <v>21</v>
      </c>
      <c r="C14" s="10">
        <f t="shared" ref="C14:M14" si="0">SUM(C7:C13)</f>
        <v>22.1</v>
      </c>
      <c r="D14" s="10">
        <f t="shared" si="0"/>
        <v>11.4</v>
      </c>
      <c r="E14" s="10">
        <f t="shared" si="0"/>
        <v>58.3</v>
      </c>
      <c r="F14" s="10">
        <f t="shared" si="0"/>
        <v>0</v>
      </c>
      <c r="G14" s="10">
        <f t="shared" si="0"/>
        <v>1.6</v>
      </c>
      <c r="H14" s="10">
        <f t="shared" si="0"/>
        <v>0</v>
      </c>
      <c r="I14" s="10">
        <f t="shared" si="0"/>
        <v>1.92</v>
      </c>
      <c r="J14" s="10">
        <f t="shared" si="0"/>
        <v>57.6</v>
      </c>
      <c r="K14" s="10">
        <f t="shared" si="0"/>
        <v>0</v>
      </c>
      <c r="L14" s="10">
        <f t="shared" si="0"/>
        <v>0</v>
      </c>
      <c r="M14" s="10">
        <f t="shared" si="0"/>
        <v>0</v>
      </c>
    </row>
    <row r="17" spans="1:8" x14ac:dyDescent="0.25">
      <c r="A17" s="4"/>
      <c r="B17" s="4"/>
      <c r="C17" s="4" t="s">
        <v>34</v>
      </c>
      <c r="D17" s="4" t="s">
        <v>35</v>
      </c>
      <c r="E17" s="4"/>
      <c r="F17" s="4"/>
      <c r="G17" s="4" t="s">
        <v>36</v>
      </c>
      <c r="H17" s="4"/>
    </row>
    <row r="18" spans="1:8" x14ac:dyDescent="0.25">
      <c r="A18" s="4"/>
      <c r="B18" s="4" t="s">
        <v>37</v>
      </c>
      <c r="C18" s="4">
        <f>C14+D14+E14+F14</f>
        <v>91.8</v>
      </c>
      <c r="D18" s="11"/>
      <c r="E18" s="4"/>
      <c r="F18" s="4"/>
      <c r="G18" s="11"/>
      <c r="H18" s="4"/>
    </row>
    <row r="19" spans="1:8" x14ac:dyDescent="0.25">
      <c r="A19" s="4"/>
      <c r="B19" s="4" t="s">
        <v>38</v>
      </c>
      <c r="C19" s="4">
        <f>G14+H14+I14+J14+K14+L14+M14</f>
        <v>61.120000000000005</v>
      </c>
      <c r="D19" s="11"/>
      <c r="E19" s="4"/>
      <c r="F19" s="4"/>
      <c r="G19" s="11"/>
      <c r="H19" s="4"/>
    </row>
    <row r="20" spans="1:8" x14ac:dyDescent="0.25">
      <c r="A20" s="39"/>
      <c r="B20" s="57" t="s">
        <v>65</v>
      </c>
      <c r="C20" s="39">
        <f>C18+C19</f>
        <v>152.92000000000002</v>
      </c>
      <c r="D20" s="39"/>
      <c r="E20" s="39"/>
      <c r="F20" s="39"/>
      <c r="G20" s="41"/>
      <c r="H20" s="39" t="s">
        <v>39</v>
      </c>
    </row>
    <row r="21" spans="1:8" x14ac:dyDescent="0.25">
      <c r="A21" s="47"/>
      <c r="B21" s="47"/>
      <c r="C21" s="47"/>
      <c r="D21" s="47"/>
      <c r="E21" s="47"/>
      <c r="F21" s="47"/>
      <c r="G21" s="47"/>
      <c r="H21" s="47"/>
    </row>
    <row r="22" spans="1:8" x14ac:dyDescent="0.25">
      <c r="A22" s="24"/>
      <c r="B22" s="24"/>
      <c r="C22" s="24"/>
      <c r="D22" s="24"/>
      <c r="E22" s="24"/>
      <c r="F22" s="24"/>
      <c r="G22" s="24"/>
      <c r="H22" s="24"/>
    </row>
  </sheetData>
  <mergeCells count="1">
    <mergeCell ref="A1:M1"/>
  </mergeCells>
  <pageMargins left="0.7" right="0.7" top="0.75" bottom="0.75" header="0.3" footer="0.3"/>
  <pageSetup paperSize="9"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Q18" sqref="Q18"/>
    </sheetView>
  </sheetViews>
  <sheetFormatPr defaultRowHeight="15" x14ac:dyDescent="0.25"/>
  <cols>
    <col min="1" max="1" width="4.5703125" customWidth="1"/>
    <col min="2" max="2" width="30.42578125" customWidth="1"/>
    <col min="3" max="3" width="8.28515625" customWidth="1"/>
    <col min="4" max="4" width="8" customWidth="1"/>
    <col min="5" max="5" width="7" customWidth="1"/>
    <col min="7" max="7" width="6.140625" customWidth="1"/>
    <col min="8" max="8" width="7.140625" customWidth="1"/>
    <col min="9" max="9" width="9.85546875" customWidth="1"/>
    <col min="10" max="10" width="7.28515625" customWidth="1"/>
    <col min="12" max="12" width="6.5703125" customWidth="1"/>
    <col min="13" max="13" width="6.85546875" customWidth="1"/>
    <col min="14" max="14" width="9.85546875" customWidth="1"/>
  </cols>
  <sheetData>
    <row r="1" spans="1:16" x14ac:dyDescent="0.25">
      <c r="A1" s="66" t="s">
        <v>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6" ht="48.75" x14ac:dyDescent="0.25">
      <c r="A2" s="1"/>
      <c r="B2" s="59"/>
      <c r="C2" s="2" t="s">
        <v>0</v>
      </c>
      <c r="D2" s="2" t="s">
        <v>2</v>
      </c>
      <c r="E2" s="2" t="s">
        <v>1</v>
      </c>
      <c r="F2" s="2" t="s">
        <v>7</v>
      </c>
      <c r="G2" s="2" t="s">
        <v>68</v>
      </c>
      <c r="H2" s="43" t="s">
        <v>6</v>
      </c>
      <c r="I2" s="2" t="s">
        <v>3</v>
      </c>
      <c r="J2" s="2" t="s">
        <v>8</v>
      </c>
      <c r="K2" s="46" t="s">
        <v>4</v>
      </c>
      <c r="L2" s="46" t="s">
        <v>10</v>
      </c>
      <c r="M2" s="46" t="s">
        <v>11</v>
      </c>
      <c r="N2" s="43" t="s">
        <v>5</v>
      </c>
    </row>
    <row r="3" spans="1:16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" ht="45" x14ac:dyDescent="0.25">
      <c r="A4" s="3"/>
      <c r="B4" s="58"/>
      <c r="C4" s="21">
        <v>920</v>
      </c>
      <c r="D4" s="21">
        <v>922</v>
      </c>
      <c r="E4" s="21">
        <v>923</v>
      </c>
      <c r="F4" s="21">
        <v>926</v>
      </c>
      <c r="G4" s="21">
        <v>924</v>
      </c>
      <c r="H4" s="21">
        <v>929</v>
      </c>
      <c r="I4" s="21">
        <v>930</v>
      </c>
      <c r="J4" s="21">
        <v>931</v>
      </c>
      <c r="K4" s="21">
        <v>920</v>
      </c>
      <c r="L4" s="21">
        <v>933</v>
      </c>
      <c r="M4" s="22" t="s">
        <v>12</v>
      </c>
      <c r="N4" s="21">
        <v>937</v>
      </c>
      <c r="O4" s="12"/>
      <c r="P4" s="8"/>
    </row>
    <row r="5" spans="1:16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x14ac:dyDescent="0.25">
      <c r="A6" s="4"/>
      <c r="B6" s="6" t="s">
        <v>24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x14ac:dyDescent="0.25">
      <c r="A7" s="4">
        <v>1</v>
      </c>
      <c r="B7" s="7" t="s">
        <v>25</v>
      </c>
      <c r="C7" s="4">
        <v>2</v>
      </c>
      <c r="D7" s="4">
        <v>0.2</v>
      </c>
      <c r="E7" s="4">
        <v>26.4</v>
      </c>
      <c r="F7" s="4"/>
      <c r="G7" s="4"/>
      <c r="H7" s="4"/>
      <c r="I7" s="13"/>
      <c r="J7" s="4"/>
      <c r="K7" s="4"/>
      <c r="L7" s="4"/>
      <c r="M7" s="4"/>
      <c r="N7" s="4"/>
    </row>
    <row r="8" spans="1:16" x14ac:dyDescent="0.25">
      <c r="A8" s="4">
        <v>2</v>
      </c>
      <c r="B8" s="7" t="s">
        <v>26</v>
      </c>
      <c r="C8" s="4">
        <v>4</v>
      </c>
      <c r="D8" s="4"/>
      <c r="E8" s="4">
        <v>3</v>
      </c>
      <c r="F8" s="4"/>
      <c r="G8" s="4"/>
      <c r="H8" s="4"/>
      <c r="I8" s="13"/>
      <c r="J8" s="4"/>
      <c r="K8" s="4"/>
      <c r="L8" s="4"/>
      <c r="M8" s="4"/>
      <c r="N8" s="4"/>
    </row>
    <row r="9" spans="1:16" x14ac:dyDescent="0.25">
      <c r="A9" s="4">
        <v>3</v>
      </c>
      <c r="B9" s="7" t="s">
        <v>27</v>
      </c>
      <c r="C9" s="4">
        <v>4</v>
      </c>
      <c r="D9" s="4"/>
      <c r="E9" s="4">
        <v>7.2</v>
      </c>
      <c r="F9" s="4"/>
      <c r="G9" s="4"/>
      <c r="H9" s="4"/>
      <c r="I9" s="13"/>
      <c r="J9" s="4"/>
      <c r="K9" s="4"/>
      <c r="L9" s="4"/>
      <c r="M9" s="4"/>
      <c r="N9" s="4"/>
    </row>
    <row r="10" spans="1:16" x14ac:dyDescent="0.25">
      <c r="A10" s="4">
        <v>4</v>
      </c>
      <c r="B10" s="7" t="s">
        <v>28</v>
      </c>
      <c r="C10" s="4">
        <v>4</v>
      </c>
      <c r="D10" s="4"/>
      <c r="E10" s="4">
        <v>4.8</v>
      </c>
      <c r="F10" s="4"/>
      <c r="G10" s="4"/>
      <c r="H10" s="4"/>
      <c r="I10" s="13"/>
      <c r="J10" s="4"/>
      <c r="K10" s="4"/>
      <c r="L10" s="4"/>
      <c r="M10" s="4"/>
      <c r="N10" s="4"/>
    </row>
    <row r="11" spans="1:16" x14ac:dyDescent="0.25">
      <c r="A11" s="4">
        <v>5</v>
      </c>
      <c r="B11" s="7" t="s">
        <v>29</v>
      </c>
      <c r="C11" s="4">
        <v>4</v>
      </c>
      <c r="D11" s="4"/>
      <c r="E11" s="4">
        <v>9.6</v>
      </c>
      <c r="F11" s="4"/>
      <c r="G11" s="4"/>
      <c r="H11" s="4"/>
      <c r="I11" s="13"/>
      <c r="J11" s="4"/>
      <c r="K11" s="4"/>
      <c r="L11" s="4"/>
      <c r="M11" s="4"/>
      <c r="N11" s="4"/>
    </row>
    <row r="12" spans="1:16" x14ac:dyDescent="0.25">
      <c r="A12" s="4">
        <v>6</v>
      </c>
      <c r="B12" s="7" t="s">
        <v>30</v>
      </c>
      <c r="C12" s="4">
        <v>13</v>
      </c>
      <c r="D12" s="4"/>
      <c r="E12" s="4">
        <v>1.2</v>
      </c>
      <c r="F12" s="4"/>
      <c r="G12" s="4"/>
      <c r="H12" s="4"/>
      <c r="I12" s="4">
        <v>0.64</v>
      </c>
      <c r="J12" s="4">
        <v>21.6</v>
      </c>
      <c r="K12" s="4"/>
      <c r="L12" s="4"/>
      <c r="M12" s="4">
        <v>4.7</v>
      </c>
      <c r="N12" s="4">
        <v>6</v>
      </c>
    </row>
    <row r="13" spans="1:16" x14ac:dyDescent="0.25">
      <c r="A13" s="4">
        <v>7</v>
      </c>
      <c r="B13" s="7" t="s">
        <v>31</v>
      </c>
      <c r="C13" s="4"/>
      <c r="D13" s="4"/>
      <c r="E13" s="4">
        <v>6</v>
      </c>
      <c r="F13" s="4"/>
      <c r="G13" s="4"/>
      <c r="H13" s="4"/>
      <c r="I13" s="4"/>
      <c r="J13" s="4">
        <v>10.8</v>
      </c>
      <c r="K13" s="4"/>
      <c r="L13" s="4"/>
      <c r="M13" s="4">
        <v>9.4</v>
      </c>
      <c r="N13" s="4"/>
    </row>
    <row r="14" spans="1:16" x14ac:dyDescent="0.25">
      <c r="A14" s="4">
        <v>8</v>
      </c>
      <c r="B14" s="7" t="s">
        <v>32</v>
      </c>
      <c r="C14" s="4"/>
      <c r="D14" s="4"/>
      <c r="E14" s="4"/>
      <c r="F14" s="4"/>
      <c r="G14" s="4"/>
      <c r="H14" s="4"/>
      <c r="I14" s="4"/>
      <c r="J14" s="4">
        <v>10.8</v>
      </c>
      <c r="K14" s="4"/>
      <c r="L14" s="4"/>
      <c r="M14" s="4">
        <v>8</v>
      </c>
      <c r="N14" s="4"/>
    </row>
    <row r="15" spans="1:16" x14ac:dyDescent="0.25">
      <c r="A15" s="4">
        <v>9</v>
      </c>
      <c r="B15" s="7" t="s">
        <v>33</v>
      </c>
      <c r="C15" s="4">
        <v>6.5</v>
      </c>
      <c r="D15" s="4">
        <v>1.5</v>
      </c>
      <c r="E15" s="4"/>
      <c r="F15" s="4"/>
      <c r="G15" s="4"/>
      <c r="H15" s="4"/>
      <c r="I15" s="4">
        <v>1.28</v>
      </c>
      <c r="J15" s="13"/>
      <c r="K15" s="4"/>
      <c r="L15" s="4"/>
      <c r="M15" s="4">
        <v>6.8</v>
      </c>
      <c r="N15" s="4">
        <v>6</v>
      </c>
    </row>
    <row r="16" spans="1:16" x14ac:dyDescent="0.25">
      <c r="A16" s="4">
        <v>10</v>
      </c>
      <c r="B16" s="7" t="s">
        <v>91</v>
      </c>
      <c r="C16" s="4">
        <v>9.2799999999999994</v>
      </c>
      <c r="D16" s="4">
        <v>3.8</v>
      </c>
      <c r="E16" s="4">
        <v>13.2</v>
      </c>
      <c r="F16" s="4"/>
      <c r="G16" s="4">
        <v>1.28</v>
      </c>
      <c r="H16" s="4"/>
      <c r="I16" s="13"/>
      <c r="J16" s="4">
        <v>32.4</v>
      </c>
      <c r="K16" s="4"/>
      <c r="L16" s="4"/>
      <c r="M16" s="4"/>
      <c r="N16" s="4"/>
    </row>
    <row r="17" spans="1:14" x14ac:dyDescent="0.25">
      <c r="A17" s="4">
        <v>11</v>
      </c>
      <c r="B17" s="7" t="s">
        <v>92</v>
      </c>
      <c r="C17" s="4">
        <v>4.24</v>
      </c>
      <c r="D17" s="4">
        <v>3.2</v>
      </c>
      <c r="E17" s="4">
        <v>7.2</v>
      </c>
      <c r="F17" s="4"/>
      <c r="G17" s="4">
        <v>1.1000000000000001</v>
      </c>
      <c r="H17" s="4"/>
      <c r="I17" s="13"/>
      <c r="J17" s="4"/>
      <c r="K17" s="4"/>
      <c r="L17" s="4"/>
      <c r="M17" s="4"/>
      <c r="N17" s="4"/>
    </row>
    <row r="18" spans="1:14" x14ac:dyDescent="0.25">
      <c r="A18" s="4">
        <v>12</v>
      </c>
      <c r="B18" s="7" t="s">
        <v>93</v>
      </c>
      <c r="C18" s="4">
        <v>7.69</v>
      </c>
      <c r="D18" s="4">
        <v>9</v>
      </c>
      <c r="E18" s="4">
        <v>7.8</v>
      </c>
      <c r="F18" s="4"/>
      <c r="G18" s="4">
        <v>2.5</v>
      </c>
      <c r="H18" s="4"/>
      <c r="I18" s="13"/>
      <c r="J18" s="4">
        <v>19.2</v>
      </c>
      <c r="K18" s="4"/>
      <c r="L18" s="4"/>
      <c r="M18" s="4"/>
      <c r="N18" s="4"/>
    </row>
    <row r="19" spans="1:14" x14ac:dyDescent="0.25">
      <c r="A19" s="4">
        <v>13</v>
      </c>
      <c r="B19" s="7" t="s">
        <v>94</v>
      </c>
      <c r="C19" s="4">
        <v>2.29</v>
      </c>
      <c r="D19" s="4">
        <v>20.3</v>
      </c>
      <c r="E19" s="4">
        <v>3.6</v>
      </c>
      <c r="F19" s="4"/>
      <c r="G19" s="4">
        <v>0.95</v>
      </c>
      <c r="H19" s="4"/>
      <c r="I19" s="13"/>
      <c r="J19" s="4"/>
      <c r="K19" s="4"/>
      <c r="L19" s="4"/>
      <c r="M19" s="4"/>
      <c r="N19" s="4"/>
    </row>
    <row r="20" spans="1:14" x14ac:dyDescent="0.25">
      <c r="A20" s="39"/>
      <c r="B20" s="45" t="s">
        <v>21</v>
      </c>
      <c r="C20" s="45">
        <f>SUM(C7:C19)</f>
        <v>61</v>
      </c>
      <c r="D20" s="45">
        <f t="shared" ref="D20:N20" si="0">SUM(D7:D19)</f>
        <v>38</v>
      </c>
      <c r="E20" s="45">
        <f t="shared" si="0"/>
        <v>90</v>
      </c>
      <c r="F20" s="45">
        <f t="shared" si="0"/>
        <v>0</v>
      </c>
      <c r="G20" s="45">
        <f t="shared" si="0"/>
        <v>5.83</v>
      </c>
      <c r="H20" s="45">
        <f t="shared" si="0"/>
        <v>0</v>
      </c>
      <c r="I20" s="45">
        <f t="shared" si="0"/>
        <v>1.92</v>
      </c>
      <c r="J20" s="45">
        <f t="shared" si="0"/>
        <v>94.8</v>
      </c>
      <c r="K20" s="45">
        <f t="shared" si="0"/>
        <v>0</v>
      </c>
      <c r="L20" s="45">
        <f t="shared" si="0"/>
        <v>0</v>
      </c>
      <c r="M20" s="45">
        <f t="shared" si="0"/>
        <v>28.900000000000002</v>
      </c>
      <c r="N20" s="45">
        <f t="shared" si="0"/>
        <v>12</v>
      </c>
    </row>
    <row r="21" spans="1:14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4"/>
      <c r="B24" s="4"/>
      <c r="C24" s="4" t="s">
        <v>34</v>
      </c>
      <c r="D24" s="4" t="s">
        <v>35</v>
      </c>
      <c r="E24" s="4"/>
      <c r="F24" s="4"/>
      <c r="G24" s="4"/>
      <c r="H24" s="4" t="s">
        <v>36</v>
      </c>
      <c r="I24" s="4"/>
      <c r="J24" s="4"/>
    </row>
    <row r="25" spans="1:14" x14ac:dyDescent="0.25">
      <c r="A25" s="4"/>
      <c r="B25" s="4" t="s">
        <v>37</v>
      </c>
      <c r="C25" s="4">
        <f>C20+D20+E20+F20</f>
        <v>189</v>
      </c>
      <c r="D25" s="11"/>
      <c r="E25" s="4"/>
      <c r="F25" s="4"/>
      <c r="G25" s="4"/>
      <c r="H25" s="11"/>
      <c r="I25" s="4"/>
      <c r="J25" s="4"/>
    </row>
    <row r="26" spans="1:14" x14ac:dyDescent="0.25">
      <c r="A26" s="4"/>
      <c r="B26" s="4" t="s">
        <v>38</v>
      </c>
      <c r="C26" s="4">
        <f>H20+I20+J20+K20+L20+M20+N20+G20</f>
        <v>143.45000000000002</v>
      </c>
      <c r="D26" s="11"/>
      <c r="E26" s="4"/>
      <c r="F26" s="4"/>
      <c r="G26" s="4"/>
      <c r="H26" s="11"/>
      <c r="I26" s="4"/>
      <c r="J26" s="4"/>
    </row>
    <row r="27" spans="1:14" x14ac:dyDescent="0.25">
      <c r="A27" s="39"/>
      <c r="B27" s="57" t="s">
        <v>64</v>
      </c>
      <c r="C27" s="39">
        <f>C25+C26</f>
        <v>332.45000000000005</v>
      </c>
      <c r="D27" s="39"/>
      <c r="E27" s="39"/>
      <c r="F27" s="39"/>
      <c r="G27" s="39"/>
      <c r="H27" s="41"/>
      <c r="I27" s="39" t="s">
        <v>39</v>
      </c>
      <c r="J27" s="39"/>
    </row>
    <row r="28" spans="1:14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4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</row>
  </sheetData>
  <mergeCells count="1">
    <mergeCell ref="A1:N1"/>
  </mergeCells>
  <pageMargins left="0.7" right="0.7" top="0.75" bottom="0.75" header="0.3" footer="0.3"/>
  <pageSetup paperSize="9"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16" sqref="L16"/>
    </sheetView>
  </sheetViews>
  <sheetFormatPr defaultRowHeight="15" x14ac:dyDescent="0.25"/>
  <cols>
    <col min="1" max="1" width="4.140625" customWidth="1"/>
    <col min="2" max="2" width="15.7109375" customWidth="1"/>
    <col min="5" max="5" width="7.42578125" customWidth="1"/>
    <col min="6" max="6" width="7.85546875" customWidth="1"/>
    <col min="8" max="8" width="7" customWidth="1"/>
    <col min="9" max="9" width="10.28515625" customWidth="1"/>
    <col min="11" max="11" width="6.85546875" customWidth="1"/>
    <col min="13" max="13" width="10" customWidth="1"/>
  </cols>
  <sheetData>
    <row r="1" spans="1:13" x14ac:dyDescent="0.25">
      <c r="A1" s="66" t="s">
        <v>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0.75" x14ac:dyDescent="0.25">
      <c r="A2" s="1"/>
      <c r="B2" s="59"/>
      <c r="C2" s="2" t="s">
        <v>0</v>
      </c>
      <c r="D2" s="2" t="s">
        <v>2</v>
      </c>
      <c r="E2" s="2" t="s">
        <v>1</v>
      </c>
      <c r="F2" s="46" t="s">
        <v>4</v>
      </c>
      <c r="G2" s="2" t="s">
        <v>7</v>
      </c>
      <c r="H2" s="43" t="s">
        <v>6</v>
      </c>
      <c r="I2" s="2" t="s">
        <v>3</v>
      </c>
      <c r="J2" s="2" t="s">
        <v>8</v>
      </c>
      <c r="K2" s="2" t="s">
        <v>10</v>
      </c>
      <c r="L2" s="46" t="s">
        <v>11</v>
      </c>
      <c r="M2" s="43" t="s">
        <v>5</v>
      </c>
    </row>
    <row r="3" spans="1:13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926</v>
      </c>
      <c r="H4" s="21">
        <v>929</v>
      </c>
      <c r="I4" s="21">
        <v>930</v>
      </c>
      <c r="J4" s="21">
        <v>931</v>
      </c>
      <c r="K4" s="21">
        <v>933</v>
      </c>
      <c r="L4" s="22" t="s">
        <v>12</v>
      </c>
      <c r="M4" s="21">
        <v>937</v>
      </c>
    </row>
    <row r="5" spans="1:13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0" x14ac:dyDescent="0.25">
      <c r="A7" s="4"/>
      <c r="B7" s="6" t="s">
        <v>95</v>
      </c>
      <c r="C7" s="4">
        <v>2.02</v>
      </c>
      <c r="D7" s="4"/>
      <c r="E7" s="4"/>
      <c r="F7" s="4"/>
      <c r="G7" s="4"/>
      <c r="H7" s="4"/>
      <c r="I7" s="4">
        <v>1.6</v>
      </c>
      <c r="J7" s="37">
        <v>16.8</v>
      </c>
      <c r="K7" s="4"/>
      <c r="L7" s="4"/>
      <c r="M7" s="4"/>
    </row>
    <row r="8" spans="1:13" ht="30" x14ac:dyDescent="0.25">
      <c r="A8" s="4"/>
      <c r="B8" s="6" t="s">
        <v>96</v>
      </c>
      <c r="C8" s="4">
        <v>2</v>
      </c>
      <c r="D8" s="4"/>
      <c r="E8" s="4"/>
      <c r="F8" s="4"/>
      <c r="G8" s="4"/>
      <c r="H8" s="4"/>
      <c r="I8" s="4">
        <v>1.76</v>
      </c>
      <c r="J8" s="4">
        <v>8.4</v>
      </c>
      <c r="K8" s="4"/>
      <c r="L8" s="4"/>
      <c r="M8" s="4"/>
    </row>
    <row r="9" spans="1:13" x14ac:dyDescent="0.25">
      <c r="A9" s="39"/>
      <c r="B9" s="39" t="s">
        <v>63</v>
      </c>
      <c r="C9" s="39">
        <f t="shared" ref="C9:M9" si="0">SUM(C7:C8)</f>
        <v>4.0199999999999996</v>
      </c>
      <c r="D9" s="39">
        <f t="shared" si="0"/>
        <v>0</v>
      </c>
      <c r="E9" s="39">
        <f t="shared" si="0"/>
        <v>0</v>
      </c>
      <c r="F9" s="39">
        <f t="shared" si="0"/>
        <v>0</v>
      </c>
      <c r="G9" s="39">
        <f t="shared" si="0"/>
        <v>0</v>
      </c>
      <c r="H9" s="39">
        <f t="shared" si="0"/>
        <v>0</v>
      </c>
      <c r="I9" s="39">
        <f t="shared" si="0"/>
        <v>3.3600000000000003</v>
      </c>
      <c r="J9" s="39">
        <f t="shared" si="0"/>
        <v>25.200000000000003</v>
      </c>
      <c r="K9" s="39">
        <f t="shared" si="0"/>
        <v>0</v>
      </c>
      <c r="L9" s="39">
        <f t="shared" si="0"/>
        <v>0</v>
      </c>
      <c r="M9" s="39">
        <f t="shared" si="0"/>
        <v>0</v>
      </c>
    </row>
    <row r="10" spans="1:13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4" spans="1:13" x14ac:dyDescent="0.25">
      <c r="A14" s="4"/>
      <c r="B14" s="4"/>
      <c r="C14" s="4" t="s">
        <v>34</v>
      </c>
      <c r="D14" s="4" t="s">
        <v>35</v>
      </c>
      <c r="E14" s="4"/>
      <c r="F14" s="4"/>
      <c r="G14" s="4"/>
      <c r="H14" s="4" t="s">
        <v>36</v>
      </c>
      <c r="I14" s="4"/>
    </row>
    <row r="15" spans="1:13" x14ac:dyDescent="0.25">
      <c r="A15" s="4"/>
      <c r="B15" s="6" t="s">
        <v>37</v>
      </c>
      <c r="C15" s="4">
        <f>C9+D9+E9+F9</f>
        <v>4.0199999999999996</v>
      </c>
      <c r="D15" s="11"/>
      <c r="E15" s="4"/>
      <c r="F15" s="4"/>
      <c r="G15" s="4"/>
      <c r="H15" s="11"/>
      <c r="I15" s="4"/>
    </row>
    <row r="16" spans="1:13" ht="30" x14ac:dyDescent="0.25">
      <c r="A16" s="4"/>
      <c r="B16" s="6" t="s">
        <v>38</v>
      </c>
      <c r="C16" s="4">
        <f>G9+H9+I9+J9+K9+L9+M9</f>
        <v>28.560000000000002</v>
      </c>
      <c r="D16" s="11"/>
      <c r="E16" s="4"/>
      <c r="F16" s="4"/>
      <c r="G16" s="4"/>
      <c r="H16" s="11"/>
      <c r="I16" s="4"/>
    </row>
    <row r="17" spans="1:9" x14ac:dyDescent="0.25">
      <c r="A17" s="39"/>
      <c r="B17" s="40" t="s">
        <v>65</v>
      </c>
      <c r="C17" s="39">
        <f>C15+C16</f>
        <v>32.58</v>
      </c>
      <c r="D17" s="39"/>
      <c r="E17" s="39"/>
      <c r="F17" s="39"/>
      <c r="G17" s="39"/>
      <c r="H17" s="41"/>
      <c r="I17" s="39" t="s">
        <v>39</v>
      </c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8"/>
      <c r="B19" s="24"/>
      <c r="C19" s="24"/>
      <c r="D19" s="24"/>
      <c r="E19" s="24"/>
      <c r="F19" s="24"/>
      <c r="G19" s="24"/>
      <c r="H19" s="8"/>
      <c r="I19" s="8"/>
    </row>
  </sheetData>
  <mergeCells count="1">
    <mergeCell ref="A1:M1"/>
  </mergeCells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Q4" sqref="Q4"/>
    </sheetView>
  </sheetViews>
  <sheetFormatPr defaultRowHeight="15" x14ac:dyDescent="0.25"/>
  <cols>
    <col min="1" max="1" width="5.7109375" customWidth="1"/>
    <col min="2" max="2" width="13.7109375" customWidth="1"/>
    <col min="8" max="8" width="9.7109375" customWidth="1"/>
  </cols>
  <sheetData>
    <row r="1" spans="1:13" x14ac:dyDescent="0.25">
      <c r="A1" s="66" t="s">
        <v>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4.5" x14ac:dyDescent="0.25">
      <c r="A2" s="1"/>
      <c r="B2" s="59"/>
      <c r="C2" s="48" t="s">
        <v>0</v>
      </c>
      <c r="D2" s="48" t="s">
        <v>2</v>
      </c>
      <c r="E2" s="48" t="s">
        <v>1</v>
      </c>
      <c r="F2" s="48" t="s">
        <v>4</v>
      </c>
      <c r="G2" s="48" t="s">
        <v>7</v>
      </c>
      <c r="H2" s="49" t="s">
        <v>6</v>
      </c>
      <c r="I2" s="48" t="s">
        <v>3</v>
      </c>
      <c r="J2" s="48" t="s">
        <v>8</v>
      </c>
      <c r="K2" s="48" t="s">
        <v>10</v>
      </c>
      <c r="L2" s="48" t="s">
        <v>11</v>
      </c>
      <c r="M2" s="49" t="s">
        <v>5</v>
      </c>
    </row>
    <row r="3" spans="1:13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0" x14ac:dyDescent="0.25">
      <c r="A4" s="5"/>
      <c r="B4" s="60"/>
      <c r="C4" s="21">
        <v>920</v>
      </c>
      <c r="D4" s="21">
        <v>922</v>
      </c>
      <c r="E4" s="21">
        <v>923</v>
      </c>
      <c r="F4" s="21">
        <v>920</v>
      </c>
      <c r="G4" s="21">
        <v>926</v>
      </c>
      <c r="H4" s="21">
        <v>929</v>
      </c>
      <c r="I4" s="21">
        <v>930</v>
      </c>
      <c r="J4" s="21">
        <v>931</v>
      </c>
      <c r="K4" s="21">
        <v>933</v>
      </c>
      <c r="L4" s="22" t="s">
        <v>12</v>
      </c>
      <c r="M4" s="21">
        <v>937</v>
      </c>
    </row>
    <row r="5" spans="1:13" x14ac:dyDescent="0.25">
      <c r="A5" s="5"/>
      <c r="B5" s="9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0" x14ac:dyDescent="0.25">
      <c r="A7" s="4"/>
      <c r="B7" s="6" t="s">
        <v>97</v>
      </c>
      <c r="C7" s="4">
        <v>9.8000000000000007</v>
      </c>
      <c r="D7" s="4"/>
      <c r="E7" s="4"/>
      <c r="F7" s="4">
        <v>6.89</v>
      </c>
      <c r="G7" s="4"/>
      <c r="H7" s="4"/>
      <c r="I7" s="4">
        <v>2.56</v>
      </c>
      <c r="J7" s="4">
        <v>8.4</v>
      </c>
      <c r="K7" s="4">
        <v>4.16</v>
      </c>
      <c r="L7" s="4"/>
      <c r="M7" s="4"/>
    </row>
    <row r="8" spans="1:13" x14ac:dyDescent="0.25">
      <c r="A8" s="39"/>
      <c r="B8" s="45" t="s">
        <v>21</v>
      </c>
      <c r="C8" s="45">
        <f>C7</f>
        <v>9.8000000000000007</v>
      </c>
      <c r="D8" s="45">
        <f t="shared" ref="D8:M8" si="0">D7</f>
        <v>0</v>
      </c>
      <c r="E8" s="45">
        <f t="shared" si="0"/>
        <v>0</v>
      </c>
      <c r="F8" s="45">
        <f t="shared" si="0"/>
        <v>6.89</v>
      </c>
      <c r="G8" s="45">
        <f t="shared" si="0"/>
        <v>0</v>
      </c>
      <c r="H8" s="45">
        <f t="shared" si="0"/>
        <v>0</v>
      </c>
      <c r="I8" s="45">
        <f t="shared" si="0"/>
        <v>2.56</v>
      </c>
      <c r="J8" s="45">
        <f t="shared" si="0"/>
        <v>8.4</v>
      </c>
      <c r="K8" s="45">
        <f t="shared" si="0"/>
        <v>4.16</v>
      </c>
      <c r="L8" s="45">
        <f t="shared" si="0"/>
        <v>0</v>
      </c>
      <c r="M8" s="45">
        <f t="shared" si="0"/>
        <v>0</v>
      </c>
    </row>
    <row r="9" spans="1:13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2" spans="1:13" x14ac:dyDescent="0.25">
      <c r="A12" s="4"/>
      <c r="B12" s="4"/>
      <c r="C12" s="4" t="s">
        <v>34</v>
      </c>
      <c r="D12" s="4" t="s">
        <v>35</v>
      </c>
      <c r="E12" s="4"/>
      <c r="F12" s="4"/>
      <c r="G12" s="4" t="s">
        <v>36</v>
      </c>
      <c r="H12" s="4"/>
    </row>
    <row r="13" spans="1:13" ht="30" x14ac:dyDescent="0.25">
      <c r="A13" s="4"/>
      <c r="B13" s="6" t="s">
        <v>37</v>
      </c>
      <c r="C13" s="4">
        <f>C8+D8+E8+F8</f>
        <v>16.690000000000001</v>
      </c>
      <c r="D13" s="11"/>
      <c r="E13" s="4"/>
      <c r="F13" s="4"/>
      <c r="G13" s="11"/>
      <c r="H13" s="4"/>
    </row>
    <row r="14" spans="1:13" ht="30" x14ac:dyDescent="0.25">
      <c r="A14" s="4"/>
      <c r="B14" s="6" t="s">
        <v>38</v>
      </c>
      <c r="C14" s="4">
        <f>G8+H8+I8+J8+K8+L8+M8</f>
        <v>15.120000000000001</v>
      </c>
      <c r="D14" s="11"/>
      <c r="E14" s="4"/>
      <c r="F14" s="4"/>
      <c r="G14" s="11"/>
      <c r="H14" s="4"/>
    </row>
    <row r="15" spans="1:13" ht="30" x14ac:dyDescent="0.25">
      <c r="A15" s="39"/>
      <c r="B15" s="44" t="s">
        <v>65</v>
      </c>
      <c r="C15" s="39">
        <f>C13+C14</f>
        <v>31.810000000000002</v>
      </c>
      <c r="D15" s="39"/>
      <c r="E15" s="39"/>
      <c r="F15" s="39"/>
      <c r="G15" s="41"/>
      <c r="H15" s="39" t="s">
        <v>39</v>
      </c>
    </row>
    <row r="16" spans="1:13" x14ac:dyDescent="0.25">
      <c r="A16" s="42"/>
      <c r="B16" s="42"/>
      <c r="C16" s="42"/>
      <c r="D16" s="42"/>
      <c r="E16" s="42"/>
      <c r="F16" s="42"/>
      <c r="G16" s="42"/>
      <c r="H16" s="42"/>
    </row>
    <row r="17" spans="1:8" x14ac:dyDescent="0.25">
      <c r="A17" s="8"/>
      <c r="B17" s="24"/>
      <c r="C17" s="24"/>
      <c r="D17" s="24"/>
      <c r="E17" s="24"/>
      <c r="F17" s="24"/>
      <c r="G17" s="8"/>
      <c r="H17" s="8"/>
    </row>
  </sheetData>
  <mergeCells count="1">
    <mergeCell ref="A1:M1"/>
  </mergeCells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workbookViewId="0">
      <selection activeCell="B6" sqref="A3:B6"/>
    </sheetView>
  </sheetViews>
  <sheetFormatPr defaultRowHeight="15" x14ac:dyDescent="0.25"/>
  <cols>
    <col min="1" max="1" width="2.7109375" customWidth="1"/>
    <col min="2" max="2" width="9.28515625" customWidth="1"/>
    <col min="7" max="7" width="8.28515625" customWidth="1"/>
    <col min="9" max="9" width="11.140625" customWidth="1"/>
    <col min="12" max="12" width="8.28515625" customWidth="1"/>
    <col min="14" max="14" width="10.28515625" customWidth="1"/>
  </cols>
  <sheetData>
    <row r="2" spans="1:14" x14ac:dyDescent="0.25">
      <c r="A2" s="66" t="s">
        <v>58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48.75" x14ac:dyDescent="0.25">
      <c r="A3" s="1"/>
      <c r="B3" s="59"/>
      <c r="C3" s="46" t="s">
        <v>0</v>
      </c>
      <c r="D3" s="46" t="s">
        <v>2</v>
      </c>
      <c r="E3" s="46" t="s">
        <v>1</v>
      </c>
      <c r="F3" s="46" t="s">
        <v>4</v>
      </c>
      <c r="G3" s="46" t="s">
        <v>68</v>
      </c>
      <c r="H3" s="46" t="s">
        <v>7</v>
      </c>
      <c r="I3" s="50" t="s">
        <v>6</v>
      </c>
      <c r="J3" s="46" t="s">
        <v>3</v>
      </c>
      <c r="K3" s="46" t="s">
        <v>8</v>
      </c>
      <c r="L3" s="46" t="s">
        <v>10</v>
      </c>
      <c r="M3" s="46" t="s">
        <v>11</v>
      </c>
      <c r="N3" s="50" t="s">
        <v>5</v>
      </c>
    </row>
    <row r="4" spans="1:14" x14ac:dyDescent="0.25">
      <c r="A4" s="3"/>
      <c r="B4" s="58"/>
      <c r="C4" s="7" t="s">
        <v>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x14ac:dyDescent="0.25">
      <c r="A5" s="3"/>
      <c r="B5" s="58"/>
      <c r="C5" s="21">
        <v>920</v>
      </c>
      <c r="D5" s="21">
        <v>922</v>
      </c>
      <c r="E5" s="21">
        <v>923</v>
      </c>
      <c r="F5" s="21">
        <v>920</v>
      </c>
      <c r="G5" s="21">
        <v>924</v>
      </c>
      <c r="H5" s="21">
        <v>926</v>
      </c>
      <c r="I5" s="21">
        <v>929</v>
      </c>
      <c r="J5" s="21">
        <v>930</v>
      </c>
      <c r="K5" s="21">
        <v>931</v>
      </c>
      <c r="L5" s="21">
        <v>933</v>
      </c>
      <c r="M5" s="22" t="s">
        <v>12</v>
      </c>
      <c r="N5" s="21">
        <v>937</v>
      </c>
    </row>
    <row r="6" spans="1:14" x14ac:dyDescent="0.25">
      <c r="A6" s="5"/>
      <c r="B6" s="6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4"/>
      <c r="B7" s="4" t="s">
        <v>114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60" x14ac:dyDescent="0.25">
      <c r="A8" s="4"/>
      <c r="B8" s="27" t="s">
        <v>128</v>
      </c>
      <c r="C8" s="4">
        <v>0.2</v>
      </c>
      <c r="D8" s="4"/>
      <c r="E8" s="4"/>
      <c r="F8" s="4">
        <v>19.350000000000001</v>
      </c>
      <c r="G8" s="4"/>
      <c r="H8" s="4"/>
      <c r="I8" s="4"/>
      <c r="J8" s="4">
        <v>1.1200000000000001</v>
      </c>
      <c r="K8" s="4">
        <v>9.6</v>
      </c>
      <c r="L8" s="4"/>
      <c r="M8" s="4"/>
      <c r="N8" s="4"/>
    </row>
    <row r="9" spans="1:14" x14ac:dyDescent="0.25">
      <c r="A9" s="39"/>
      <c r="B9" s="45" t="s">
        <v>21</v>
      </c>
      <c r="C9" s="45">
        <f t="shared" ref="C9:N9" si="0">SUM(C8:C8)</f>
        <v>0.2</v>
      </c>
      <c r="D9" s="45">
        <f t="shared" si="0"/>
        <v>0</v>
      </c>
      <c r="E9" s="45">
        <f t="shared" si="0"/>
        <v>0</v>
      </c>
      <c r="F9" s="45">
        <f t="shared" si="0"/>
        <v>19.350000000000001</v>
      </c>
      <c r="G9" s="45">
        <f t="shared" si="0"/>
        <v>0</v>
      </c>
      <c r="H9" s="45">
        <f t="shared" si="0"/>
        <v>0</v>
      </c>
      <c r="I9" s="45">
        <f t="shared" si="0"/>
        <v>0</v>
      </c>
      <c r="J9" s="45">
        <f t="shared" si="0"/>
        <v>1.1200000000000001</v>
      </c>
      <c r="K9" s="45">
        <f t="shared" si="0"/>
        <v>9.6</v>
      </c>
      <c r="L9" s="45">
        <f t="shared" si="0"/>
        <v>0</v>
      </c>
      <c r="M9" s="45">
        <f t="shared" si="0"/>
        <v>0</v>
      </c>
      <c r="N9" s="45">
        <f t="shared" si="0"/>
        <v>0</v>
      </c>
    </row>
    <row r="10" spans="1:1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3" spans="1:14" x14ac:dyDescent="0.25">
      <c r="A13" s="4"/>
      <c r="B13" s="4"/>
      <c r="C13" s="4" t="s">
        <v>34</v>
      </c>
      <c r="D13" s="4" t="s">
        <v>35</v>
      </c>
      <c r="E13" s="4"/>
      <c r="F13" s="4"/>
      <c r="G13" s="4"/>
      <c r="H13" s="4" t="s">
        <v>36</v>
      </c>
      <c r="I13" s="4"/>
    </row>
    <row r="14" spans="1:14" ht="30" x14ac:dyDescent="0.25">
      <c r="A14" s="4"/>
      <c r="B14" s="6" t="s">
        <v>37</v>
      </c>
      <c r="C14" s="4">
        <f>C9+D9+E9</f>
        <v>0.2</v>
      </c>
      <c r="D14" s="11"/>
      <c r="E14" s="4"/>
      <c r="F14" s="4"/>
      <c r="G14" s="4"/>
      <c r="H14" s="11"/>
      <c r="I14" s="4"/>
    </row>
    <row r="15" spans="1:14" ht="45" x14ac:dyDescent="0.25">
      <c r="A15" s="4"/>
      <c r="B15" s="6" t="s">
        <v>38</v>
      </c>
      <c r="C15" s="4">
        <f>H9+I9+J9+K9+L9+M9+N9+G9+F9</f>
        <v>30.07</v>
      </c>
      <c r="D15" s="11"/>
      <c r="E15" s="4"/>
      <c r="F15" s="4"/>
      <c r="G15" s="4"/>
      <c r="H15" s="11"/>
      <c r="I15" s="4"/>
    </row>
    <row r="16" spans="1:14" ht="30" x14ac:dyDescent="0.25">
      <c r="A16" s="4"/>
      <c r="B16" s="55" t="s">
        <v>64</v>
      </c>
      <c r="C16" s="10">
        <f>C14+C15</f>
        <v>30.27</v>
      </c>
      <c r="D16" s="10"/>
      <c r="E16" s="10"/>
      <c r="F16" s="10"/>
      <c r="G16" s="10"/>
      <c r="H16" s="25"/>
      <c r="I16" s="4" t="s">
        <v>39</v>
      </c>
    </row>
    <row r="18" spans="2:8" x14ac:dyDescent="0.25">
      <c r="B18" s="24"/>
      <c r="C18" s="24"/>
      <c r="D18" s="24"/>
      <c r="E18" s="24"/>
      <c r="F18" s="24"/>
      <c r="G18" s="24"/>
      <c r="H18" s="36"/>
    </row>
  </sheetData>
  <mergeCells count="1">
    <mergeCell ref="A2:N2"/>
  </mergeCells>
  <pageMargins left="0.7" right="0.7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2" sqref="A2:B5"/>
    </sheetView>
  </sheetViews>
  <sheetFormatPr defaultRowHeight="15" x14ac:dyDescent="0.25"/>
  <cols>
    <col min="1" max="1" width="2.5703125" customWidth="1"/>
    <col min="2" max="2" width="9.28515625" customWidth="1"/>
    <col min="7" max="7" width="8" customWidth="1"/>
    <col min="9" max="9" width="10.140625" customWidth="1"/>
    <col min="12" max="12" width="7.42578125" customWidth="1"/>
  </cols>
  <sheetData>
    <row r="1" spans="1:14" x14ac:dyDescent="0.25">
      <c r="A1" s="66" t="s">
        <v>126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59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58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58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4" t="s">
        <v>106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5" x14ac:dyDescent="0.25">
      <c r="A7" s="4"/>
      <c r="B7" s="27" t="s">
        <v>120</v>
      </c>
      <c r="C7" s="4">
        <v>1.76</v>
      </c>
      <c r="D7" s="4"/>
      <c r="E7" s="4"/>
      <c r="F7" s="4"/>
      <c r="G7" s="4"/>
      <c r="H7" s="4"/>
      <c r="I7" s="4"/>
      <c r="J7" s="4">
        <v>2.4</v>
      </c>
      <c r="K7" s="4"/>
      <c r="L7" s="4"/>
      <c r="M7" s="4"/>
      <c r="N7" s="4"/>
    </row>
    <row r="8" spans="1:14" ht="30" x14ac:dyDescent="0.25">
      <c r="A8" s="4"/>
      <c r="B8" s="27" t="s">
        <v>100</v>
      </c>
      <c r="C8" s="4">
        <v>0.9</v>
      </c>
      <c r="D8" s="4"/>
      <c r="E8" s="4"/>
      <c r="F8" s="4"/>
      <c r="G8" s="4"/>
      <c r="H8" s="4"/>
      <c r="I8" s="4"/>
      <c r="J8" s="4">
        <v>2.08</v>
      </c>
      <c r="K8" s="4"/>
      <c r="L8" s="4"/>
      <c r="M8" s="4"/>
      <c r="N8" s="4"/>
    </row>
    <row r="9" spans="1:14" x14ac:dyDescent="0.25">
      <c r="A9" s="39"/>
      <c r="B9" s="45" t="s">
        <v>21</v>
      </c>
      <c r="C9" s="45">
        <f>SUM(C7:C8)</f>
        <v>2.66</v>
      </c>
      <c r="D9" s="45">
        <f t="shared" ref="D9:N9" si="0">SUM(D7:D8)</f>
        <v>0</v>
      </c>
      <c r="E9" s="45">
        <f t="shared" si="0"/>
        <v>0</v>
      </c>
      <c r="F9" s="45">
        <f t="shared" si="0"/>
        <v>0</v>
      </c>
      <c r="G9" s="45">
        <f t="shared" si="0"/>
        <v>0</v>
      </c>
      <c r="H9" s="45">
        <f t="shared" si="0"/>
        <v>0</v>
      </c>
      <c r="I9" s="45">
        <f t="shared" si="0"/>
        <v>0</v>
      </c>
      <c r="J9" s="45">
        <f t="shared" si="0"/>
        <v>4.4800000000000004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45">
        <f t="shared" si="0"/>
        <v>0</v>
      </c>
    </row>
    <row r="10" spans="1:1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3" spans="1:14" x14ac:dyDescent="0.25">
      <c r="A13" s="4"/>
      <c r="B13" s="4"/>
      <c r="C13" s="4" t="s">
        <v>34</v>
      </c>
      <c r="D13" s="4" t="s">
        <v>35</v>
      </c>
      <c r="E13" s="4"/>
      <c r="F13" s="4"/>
      <c r="G13" s="4"/>
      <c r="H13" s="4" t="s">
        <v>36</v>
      </c>
      <c r="I13" s="4"/>
    </row>
    <row r="14" spans="1:14" ht="30" x14ac:dyDescent="0.25">
      <c r="A14" s="4"/>
      <c r="B14" s="6" t="s">
        <v>37</v>
      </c>
      <c r="C14" s="4">
        <f>C9+D9+E9+F9</f>
        <v>2.66</v>
      </c>
      <c r="D14" s="11"/>
      <c r="E14" s="4"/>
      <c r="F14" s="4"/>
      <c r="G14" s="4"/>
      <c r="H14" s="11">
        <f>C14*D14</f>
        <v>0</v>
      </c>
      <c r="I14" s="4"/>
    </row>
    <row r="15" spans="1:14" ht="45" x14ac:dyDescent="0.25">
      <c r="A15" s="4"/>
      <c r="B15" s="6" t="s">
        <v>38</v>
      </c>
      <c r="C15" s="4">
        <f>H9+I9+J9+K9+L9+M9+N9+G9</f>
        <v>4.4800000000000004</v>
      </c>
      <c r="D15" s="11"/>
      <c r="E15" s="4"/>
      <c r="F15" s="4"/>
      <c r="G15" s="4"/>
      <c r="H15" s="11">
        <f>C15*D15</f>
        <v>0</v>
      </c>
      <c r="I15" s="4"/>
    </row>
    <row r="16" spans="1:14" ht="30" x14ac:dyDescent="0.25">
      <c r="A16" s="4"/>
      <c r="B16" s="55" t="s">
        <v>64</v>
      </c>
      <c r="C16" s="10">
        <f>C14+C15</f>
        <v>7.1400000000000006</v>
      </c>
      <c r="D16" s="10"/>
      <c r="E16" s="10"/>
      <c r="F16" s="10"/>
      <c r="G16" s="10"/>
      <c r="H16" s="25">
        <f>SUM(H14:H15)</f>
        <v>0</v>
      </c>
      <c r="I16" s="4" t="s">
        <v>39</v>
      </c>
    </row>
    <row r="18" spans="2:8" x14ac:dyDescent="0.25">
      <c r="B18" s="24"/>
      <c r="C18" s="24"/>
      <c r="D18" s="24"/>
      <c r="E18" s="24"/>
      <c r="F18" s="24"/>
      <c r="G18" s="24"/>
      <c r="H18" s="36"/>
    </row>
    <row r="19" spans="2:8" x14ac:dyDescent="0.25">
      <c r="B19" s="24"/>
      <c r="C19" s="24"/>
      <c r="D19" s="24"/>
      <c r="E19" s="24"/>
      <c r="F19" s="36"/>
      <c r="G19" s="36"/>
      <c r="H19" s="36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2" sqref="A2:B5"/>
    </sheetView>
  </sheetViews>
  <sheetFormatPr defaultRowHeight="15" x14ac:dyDescent="0.25"/>
  <cols>
    <col min="1" max="1" width="4.42578125" customWidth="1"/>
    <col min="2" max="2" width="12.28515625" style="26" customWidth="1"/>
    <col min="7" max="7" width="8" customWidth="1"/>
    <col min="9" max="9" width="10" customWidth="1"/>
    <col min="12" max="12" width="7" customWidth="1"/>
    <col min="13" max="13" width="7.5703125" customWidth="1"/>
    <col min="14" max="14" width="9.85546875" customWidth="1"/>
  </cols>
  <sheetData>
    <row r="1" spans="1:14" x14ac:dyDescent="0.25">
      <c r="A1" s="66" t="s">
        <v>57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61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62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62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6" t="s">
        <v>106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x14ac:dyDescent="0.25">
      <c r="A7" s="4"/>
      <c r="B7" s="27" t="s">
        <v>124</v>
      </c>
      <c r="C7" s="4">
        <v>0.77</v>
      </c>
      <c r="D7" s="4"/>
      <c r="E7" s="4"/>
      <c r="F7" s="4"/>
      <c r="G7" s="4"/>
      <c r="H7" s="4"/>
      <c r="I7" s="4"/>
      <c r="J7" s="4"/>
      <c r="K7" s="4">
        <v>8.4</v>
      </c>
      <c r="L7" s="4"/>
      <c r="M7" s="4"/>
      <c r="N7" s="4"/>
    </row>
    <row r="8" spans="1:14" ht="45" x14ac:dyDescent="0.25">
      <c r="A8" s="4"/>
      <c r="B8" s="27" t="s">
        <v>125</v>
      </c>
      <c r="C8" s="4">
        <v>2</v>
      </c>
      <c r="D8" s="4"/>
      <c r="E8" s="4"/>
      <c r="F8" s="4"/>
      <c r="G8" s="4"/>
      <c r="H8" s="4"/>
      <c r="I8" s="4"/>
      <c r="J8" s="4">
        <v>1.1200000000000001</v>
      </c>
      <c r="K8" s="4">
        <v>8.4</v>
      </c>
      <c r="L8" s="4"/>
      <c r="M8" s="4"/>
      <c r="N8" s="4"/>
    </row>
    <row r="9" spans="1:14" x14ac:dyDescent="0.25">
      <c r="A9" s="39"/>
      <c r="B9" s="53" t="s">
        <v>21</v>
      </c>
      <c r="C9" s="45">
        <f>SUM(C7:C8)</f>
        <v>2.77</v>
      </c>
      <c r="D9" s="45">
        <f t="shared" ref="D9:N9" si="0">SUM(D7:D8)</f>
        <v>0</v>
      </c>
      <c r="E9" s="45">
        <f t="shared" si="0"/>
        <v>0</v>
      </c>
      <c r="F9" s="45">
        <f t="shared" si="0"/>
        <v>0</v>
      </c>
      <c r="G9" s="45">
        <f t="shared" si="0"/>
        <v>0</v>
      </c>
      <c r="H9" s="45">
        <f t="shared" si="0"/>
        <v>0</v>
      </c>
      <c r="I9" s="45">
        <f t="shared" si="0"/>
        <v>0</v>
      </c>
      <c r="J9" s="45">
        <f t="shared" si="0"/>
        <v>1.1200000000000001</v>
      </c>
      <c r="K9" s="45">
        <f t="shared" si="0"/>
        <v>16.8</v>
      </c>
      <c r="L9" s="45">
        <f t="shared" si="0"/>
        <v>0</v>
      </c>
      <c r="M9" s="45">
        <f t="shared" si="0"/>
        <v>0</v>
      </c>
      <c r="N9" s="45">
        <f t="shared" si="0"/>
        <v>0</v>
      </c>
    </row>
    <row r="10" spans="1:14" x14ac:dyDescent="0.25">
      <c r="A10" s="42"/>
      <c r="B10" s="5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3" spans="1:14" x14ac:dyDescent="0.25">
      <c r="A13" s="4"/>
      <c r="B13" s="6"/>
      <c r="C13" s="4" t="s">
        <v>34</v>
      </c>
      <c r="D13" s="4" t="s">
        <v>35</v>
      </c>
      <c r="E13" s="4"/>
      <c r="F13" s="4"/>
      <c r="G13" s="4"/>
      <c r="H13" s="4" t="s">
        <v>36</v>
      </c>
      <c r="I13" s="4"/>
    </row>
    <row r="14" spans="1:14" ht="30" x14ac:dyDescent="0.25">
      <c r="A14" s="4"/>
      <c r="B14" s="6" t="s">
        <v>37</v>
      </c>
      <c r="C14" s="4">
        <f>C9+D9+E9+F9</f>
        <v>2.77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6" t="s">
        <v>38</v>
      </c>
      <c r="C15" s="4">
        <f>H9+I9+J9+K9+L9+M9+N9+G9</f>
        <v>17.920000000000002</v>
      </c>
      <c r="D15" s="11"/>
      <c r="E15" s="4"/>
      <c r="F15" s="4"/>
      <c r="G15" s="4"/>
      <c r="H15" s="11"/>
      <c r="I15" s="4"/>
    </row>
    <row r="16" spans="1:14" ht="30" x14ac:dyDescent="0.25">
      <c r="A16" s="4"/>
      <c r="B16" s="55" t="s">
        <v>64</v>
      </c>
      <c r="C16" s="10">
        <f>C14+C15</f>
        <v>20.69</v>
      </c>
      <c r="D16" s="10"/>
      <c r="E16" s="10"/>
      <c r="F16" s="10"/>
      <c r="G16" s="10"/>
      <c r="H16" s="25"/>
      <c r="I16" s="4" t="s">
        <v>39</v>
      </c>
    </row>
    <row r="18" spans="2:8" x14ac:dyDescent="0.25">
      <c r="B18" s="52"/>
      <c r="C18" s="24"/>
      <c r="D18" s="24"/>
      <c r="E18" s="24"/>
      <c r="F18" s="24"/>
      <c r="G18" s="24"/>
      <c r="H18" s="36"/>
    </row>
  </sheetData>
  <mergeCells count="1">
    <mergeCell ref="A1:N1"/>
  </mergeCells>
  <pageMargins left="0.7" right="0.7" top="0.75" bottom="0.75" header="0.3" footer="0.3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2" sqref="A2:B5"/>
    </sheetView>
  </sheetViews>
  <sheetFormatPr defaultRowHeight="15" x14ac:dyDescent="0.25"/>
  <cols>
    <col min="1" max="1" width="4.42578125" customWidth="1"/>
    <col min="2" max="2" width="12.85546875" style="26" customWidth="1"/>
    <col min="5" max="7" width="9.140625" customWidth="1"/>
    <col min="9" max="9" width="9.85546875" customWidth="1"/>
    <col min="12" max="12" width="7.85546875" customWidth="1"/>
    <col min="13" max="13" width="9.140625" customWidth="1"/>
  </cols>
  <sheetData>
    <row r="1" spans="1:14" x14ac:dyDescent="0.25">
      <c r="B1" s="67" t="s">
        <v>122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61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62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62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6" t="s">
        <v>106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5" x14ac:dyDescent="0.25">
      <c r="A7" s="4"/>
      <c r="B7" s="27" t="s">
        <v>123</v>
      </c>
      <c r="C7" s="4">
        <v>1.52</v>
      </c>
      <c r="D7" s="4"/>
      <c r="E7" s="4"/>
      <c r="F7" s="4"/>
      <c r="G7" s="4"/>
      <c r="H7" s="4"/>
      <c r="I7" s="4"/>
      <c r="J7" s="4">
        <v>1.92</v>
      </c>
      <c r="K7" s="4"/>
      <c r="L7" s="4"/>
      <c r="M7" s="4"/>
      <c r="N7" s="4"/>
    </row>
    <row r="8" spans="1:14" ht="30" x14ac:dyDescent="0.25">
      <c r="A8" s="4"/>
      <c r="B8" s="27" t="s">
        <v>124</v>
      </c>
      <c r="C8" s="4">
        <v>2</v>
      </c>
      <c r="D8" s="4"/>
      <c r="E8" s="4"/>
      <c r="F8" s="4"/>
      <c r="G8" s="4"/>
      <c r="H8" s="4"/>
      <c r="I8" s="4"/>
      <c r="J8" s="4">
        <v>1.28</v>
      </c>
      <c r="K8" s="4"/>
      <c r="L8" s="4"/>
      <c r="M8" s="4"/>
      <c r="N8" s="4"/>
    </row>
    <row r="9" spans="1:14" x14ac:dyDescent="0.25">
      <c r="A9" s="4"/>
      <c r="B9" s="53" t="s">
        <v>21</v>
      </c>
      <c r="C9" s="45">
        <f>SUM(C7:C8)</f>
        <v>3.52</v>
      </c>
      <c r="D9" s="45">
        <f t="shared" ref="D9:N9" si="0">SUM(D7:D8)</f>
        <v>0</v>
      </c>
      <c r="E9" s="45">
        <f t="shared" si="0"/>
        <v>0</v>
      </c>
      <c r="F9" s="45">
        <f t="shared" si="0"/>
        <v>0</v>
      </c>
      <c r="G9" s="45">
        <f t="shared" si="0"/>
        <v>0</v>
      </c>
      <c r="H9" s="45">
        <f t="shared" si="0"/>
        <v>0</v>
      </c>
      <c r="I9" s="45">
        <f t="shared" si="0"/>
        <v>0</v>
      </c>
      <c r="J9" s="45">
        <f t="shared" si="0"/>
        <v>3.2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45">
        <f t="shared" si="0"/>
        <v>0</v>
      </c>
    </row>
    <row r="10" spans="1:14" x14ac:dyDescent="0.25">
      <c r="B10" s="5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3" spans="1:14" x14ac:dyDescent="0.25">
      <c r="A13" s="4"/>
      <c r="B13" s="6"/>
      <c r="C13" s="4" t="s">
        <v>34</v>
      </c>
      <c r="D13" s="4" t="s">
        <v>35</v>
      </c>
      <c r="E13" s="4"/>
      <c r="F13" s="4"/>
      <c r="G13" s="4"/>
      <c r="H13" s="4" t="s">
        <v>36</v>
      </c>
      <c r="I13" s="4"/>
    </row>
    <row r="14" spans="1:14" ht="30" x14ac:dyDescent="0.25">
      <c r="A14" s="4"/>
      <c r="B14" s="6" t="s">
        <v>37</v>
      </c>
      <c r="C14" s="4">
        <f>C9+D9+E9+F9</f>
        <v>3.52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6" t="s">
        <v>38</v>
      </c>
      <c r="C15" s="4">
        <f>H9+I9+J9+K9+L9+M9+N9+G9</f>
        <v>3.2</v>
      </c>
      <c r="D15" s="11"/>
      <c r="E15" s="4"/>
      <c r="F15" s="4"/>
      <c r="G15" s="4"/>
      <c r="H15" s="11"/>
      <c r="I15" s="4"/>
    </row>
    <row r="16" spans="1:14" ht="30" x14ac:dyDescent="0.25">
      <c r="A16" s="4"/>
      <c r="B16" s="55" t="s">
        <v>64</v>
      </c>
      <c r="C16" s="10">
        <f>C14+C15</f>
        <v>6.7200000000000006</v>
      </c>
      <c r="D16" s="10"/>
      <c r="E16" s="10"/>
      <c r="F16" s="10"/>
      <c r="G16" s="10"/>
      <c r="H16" s="25"/>
      <c r="I16" s="4" t="s">
        <v>39</v>
      </c>
    </row>
    <row r="18" spans="2:7" x14ac:dyDescent="0.25">
      <c r="B18" s="52"/>
      <c r="C18" s="24"/>
      <c r="D18" s="24"/>
      <c r="E18" s="24"/>
      <c r="F18" s="24"/>
      <c r="G18" s="24"/>
    </row>
  </sheetData>
  <mergeCells count="1">
    <mergeCell ref="B1:N1"/>
  </mergeCells>
  <pageMargins left="0.7" right="0.7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B5"/>
    </sheetView>
  </sheetViews>
  <sheetFormatPr defaultRowHeight="15" x14ac:dyDescent="0.25"/>
  <cols>
    <col min="1" max="1" width="4.140625" customWidth="1"/>
    <col min="2" max="2" width="12.85546875" style="26" customWidth="1"/>
    <col min="9" max="9" width="10" customWidth="1"/>
    <col min="12" max="12" width="7.28515625" customWidth="1"/>
    <col min="14" max="14" width="9.7109375" customWidth="1"/>
  </cols>
  <sheetData>
    <row r="1" spans="1:14" x14ac:dyDescent="0.25">
      <c r="B1" s="67" t="s">
        <v>121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61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62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62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6" t="s">
        <v>114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x14ac:dyDescent="0.25">
      <c r="A7" s="4"/>
      <c r="B7" s="27" t="s">
        <v>107</v>
      </c>
      <c r="C7" s="4">
        <v>1.36</v>
      </c>
      <c r="D7" s="4"/>
      <c r="E7" s="4"/>
      <c r="F7" s="4"/>
      <c r="G7" s="4"/>
      <c r="H7" s="4"/>
      <c r="I7" s="4"/>
      <c r="J7" s="4">
        <v>2.08</v>
      </c>
      <c r="K7" s="4"/>
      <c r="L7" s="4"/>
      <c r="M7" s="4"/>
      <c r="N7" s="4"/>
    </row>
    <row r="8" spans="1:14" x14ac:dyDescent="0.25">
      <c r="A8" s="4"/>
      <c r="B8" s="53" t="s">
        <v>21</v>
      </c>
      <c r="C8" s="45">
        <f t="shared" ref="C8:N8" si="0">SUM(C7:C7)</f>
        <v>1.36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2.08</v>
      </c>
      <c r="K8" s="45">
        <f t="shared" si="0"/>
        <v>0</v>
      </c>
      <c r="L8" s="45">
        <f t="shared" si="0"/>
        <v>0</v>
      </c>
      <c r="M8" s="45">
        <f t="shared" si="0"/>
        <v>0</v>
      </c>
      <c r="N8" s="45">
        <f t="shared" si="0"/>
        <v>0</v>
      </c>
    </row>
    <row r="9" spans="1:14" x14ac:dyDescent="0.25">
      <c r="B9" s="5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2" spans="1:14" x14ac:dyDescent="0.25">
      <c r="A12" s="4"/>
      <c r="B12" s="6"/>
      <c r="C12" s="4" t="s">
        <v>34</v>
      </c>
      <c r="D12" s="4" t="s">
        <v>35</v>
      </c>
      <c r="E12" s="4"/>
      <c r="F12" s="4"/>
      <c r="G12" s="4"/>
      <c r="H12" s="4" t="s">
        <v>36</v>
      </c>
      <c r="I12" s="4"/>
    </row>
    <row r="13" spans="1:14" ht="30" x14ac:dyDescent="0.25">
      <c r="A13" s="4"/>
      <c r="B13" s="6" t="s">
        <v>37</v>
      </c>
      <c r="C13" s="4">
        <f>C8+D8+E8+F8</f>
        <v>1.36</v>
      </c>
      <c r="D13" s="11"/>
      <c r="E13" s="4"/>
      <c r="F13" s="4"/>
      <c r="G13" s="4"/>
      <c r="H13" s="11"/>
      <c r="I13" s="4"/>
    </row>
    <row r="14" spans="1:14" ht="30" x14ac:dyDescent="0.25">
      <c r="A14" s="4"/>
      <c r="B14" s="6" t="s">
        <v>38</v>
      </c>
      <c r="C14" s="4">
        <f>H8+I8+J8+K8+L8+M8+N8+G8</f>
        <v>2.08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55" t="s">
        <v>64</v>
      </c>
      <c r="C15" s="10">
        <f>C13+C14</f>
        <v>3.4400000000000004</v>
      </c>
      <c r="D15" s="10"/>
      <c r="E15" s="10"/>
      <c r="F15" s="10"/>
      <c r="G15" s="10"/>
      <c r="H15" s="25"/>
      <c r="I15" s="4" t="s">
        <v>39</v>
      </c>
    </row>
    <row r="17" spans="2:8" x14ac:dyDescent="0.25">
      <c r="B17" s="52"/>
      <c r="C17" s="24"/>
      <c r="D17" s="24"/>
      <c r="E17" s="24"/>
      <c r="F17" s="24"/>
      <c r="G17" s="24"/>
      <c r="H17" s="36"/>
    </row>
  </sheetData>
  <mergeCells count="1">
    <mergeCell ref="B1:N1"/>
  </mergeCells>
  <pageMargins left="0.7" right="0.7" top="0.75" bottom="0.75" header="0.3" footer="0.3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B5"/>
    </sheetView>
  </sheetViews>
  <sheetFormatPr defaultRowHeight="15" x14ac:dyDescent="0.25"/>
  <cols>
    <col min="1" max="1" width="4.85546875" customWidth="1"/>
    <col min="2" max="2" width="13.7109375" style="26" customWidth="1"/>
    <col min="7" max="7" width="8.28515625" customWidth="1"/>
    <col min="9" max="9" width="10.28515625" customWidth="1"/>
    <col min="12" max="12" width="7.7109375" customWidth="1"/>
  </cols>
  <sheetData>
    <row r="1" spans="1:14" x14ac:dyDescent="0.25">
      <c r="B1" s="67" t="s">
        <v>132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8.75" x14ac:dyDescent="0.25">
      <c r="A2" s="1"/>
      <c r="B2" s="61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7</v>
      </c>
      <c r="I2" s="50" t="s">
        <v>6</v>
      </c>
      <c r="J2" s="46" t="s">
        <v>3</v>
      </c>
      <c r="K2" s="46" t="s">
        <v>8</v>
      </c>
      <c r="L2" s="46" t="s">
        <v>10</v>
      </c>
      <c r="M2" s="46" t="s">
        <v>11</v>
      </c>
      <c r="N2" s="50" t="s">
        <v>5</v>
      </c>
    </row>
    <row r="3" spans="1:14" x14ac:dyDescent="0.25">
      <c r="A3" s="3"/>
      <c r="B3" s="62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x14ac:dyDescent="0.25">
      <c r="A4" s="3"/>
      <c r="B4" s="62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926</v>
      </c>
      <c r="I4" s="21">
        <v>929</v>
      </c>
      <c r="J4" s="21">
        <v>930</v>
      </c>
      <c r="K4" s="21">
        <v>931</v>
      </c>
      <c r="L4" s="21">
        <v>933</v>
      </c>
      <c r="M4" s="22" t="s">
        <v>12</v>
      </c>
      <c r="N4" s="21">
        <v>937</v>
      </c>
    </row>
    <row r="5" spans="1:14" x14ac:dyDescent="0.25">
      <c r="A5" s="5"/>
      <c r="B5" s="6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4"/>
      <c r="B6" s="6" t="s">
        <v>114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x14ac:dyDescent="0.25">
      <c r="A7" s="4"/>
      <c r="B7" s="27" t="s">
        <v>120</v>
      </c>
      <c r="C7" s="4">
        <v>1.94</v>
      </c>
      <c r="D7" s="4"/>
      <c r="E7" s="4"/>
      <c r="F7" s="4"/>
      <c r="G7" s="4"/>
      <c r="H7" s="4"/>
      <c r="I7" s="4"/>
      <c r="J7" s="4">
        <v>1.92</v>
      </c>
      <c r="K7" s="4"/>
      <c r="L7" s="4"/>
      <c r="M7" s="4"/>
      <c r="N7" s="4"/>
    </row>
    <row r="8" spans="1:14" x14ac:dyDescent="0.25">
      <c r="A8" s="4"/>
      <c r="B8" s="53" t="s">
        <v>21</v>
      </c>
      <c r="C8" s="45">
        <f t="shared" ref="C8:N8" si="0">SUM(C7:C7)</f>
        <v>1.94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1.92</v>
      </c>
      <c r="K8" s="45">
        <f t="shared" si="0"/>
        <v>0</v>
      </c>
      <c r="L8" s="45">
        <f t="shared" si="0"/>
        <v>0</v>
      </c>
      <c r="M8" s="45">
        <f t="shared" si="0"/>
        <v>0</v>
      </c>
      <c r="N8" s="45">
        <f t="shared" si="0"/>
        <v>0</v>
      </c>
    </row>
    <row r="9" spans="1:14" x14ac:dyDescent="0.25">
      <c r="B9" s="5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2" spans="1:14" x14ac:dyDescent="0.25">
      <c r="A12" s="4"/>
      <c r="B12" s="6"/>
      <c r="C12" s="4" t="s">
        <v>34</v>
      </c>
      <c r="D12" s="4" t="s">
        <v>35</v>
      </c>
      <c r="E12" s="4"/>
      <c r="F12" s="4"/>
      <c r="G12" s="4"/>
      <c r="H12" s="4" t="s">
        <v>36</v>
      </c>
      <c r="I12" s="4"/>
    </row>
    <row r="13" spans="1:14" ht="30" x14ac:dyDescent="0.25">
      <c r="A13" s="4"/>
      <c r="B13" s="6" t="s">
        <v>37</v>
      </c>
      <c r="C13" s="4">
        <f>C8+D8+E8+F8</f>
        <v>1.94</v>
      </c>
      <c r="D13" s="11"/>
      <c r="E13" s="4"/>
      <c r="F13" s="4"/>
      <c r="G13" s="4"/>
      <c r="H13" s="11"/>
      <c r="I13" s="4"/>
    </row>
    <row r="14" spans="1:14" ht="30" x14ac:dyDescent="0.25">
      <c r="A14" s="4"/>
      <c r="B14" s="6" t="s">
        <v>38</v>
      </c>
      <c r="C14" s="4">
        <f>H8+I8+J8+K8+L8+M8+N8+G8</f>
        <v>1.92</v>
      </c>
      <c r="D14" s="11"/>
      <c r="E14" s="4"/>
      <c r="F14" s="4"/>
      <c r="G14" s="4"/>
      <c r="H14" s="11"/>
      <c r="I14" s="4"/>
    </row>
    <row r="15" spans="1:14" ht="30" x14ac:dyDescent="0.25">
      <c r="A15" s="4"/>
      <c r="B15" s="55" t="s">
        <v>64</v>
      </c>
      <c r="C15" s="10">
        <f>C13+C14</f>
        <v>3.86</v>
      </c>
      <c r="D15" s="10"/>
      <c r="E15" s="10"/>
      <c r="F15" s="10"/>
      <c r="G15" s="10"/>
      <c r="H15" s="25"/>
      <c r="I15" s="4" t="s">
        <v>39</v>
      </c>
    </row>
    <row r="17" spans="2:8" x14ac:dyDescent="0.25">
      <c r="B17" s="52"/>
      <c r="C17" s="24"/>
      <c r="D17" s="24"/>
      <c r="E17" s="24"/>
      <c r="F17" s="24"/>
      <c r="G17" s="24"/>
      <c r="H17" s="36"/>
    </row>
  </sheetData>
  <mergeCells count="1">
    <mergeCell ref="B1:N1"/>
  </mergeCells>
  <pageMargins left="0.7" right="0.7" top="0.75" bottom="0.75" header="0.3" footer="0.3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A2" sqref="A2:B5"/>
    </sheetView>
  </sheetViews>
  <sheetFormatPr defaultRowHeight="15" x14ac:dyDescent="0.25"/>
  <cols>
    <col min="1" max="1" width="3.42578125" customWidth="1"/>
    <col min="2" max="2" width="11.7109375" style="26" customWidth="1"/>
    <col min="7" max="8" width="8.42578125" customWidth="1"/>
    <col min="10" max="10" width="10" customWidth="1"/>
    <col min="13" max="13" width="7.28515625" customWidth="1"/>
    <col min="15" max="15" width="10.85546875" customWidth="1"/>
  </cols>
  <sheetData>
    <row r="1" spans="1:15" x14ac:dyDescent="0.25">
      <c r="B1" s="67" t="s">
        <v>116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48.75" x14ac:dyDescent="0.25">
      <c r="A2" s="1"/>
      <c r="B2" s="61"/>
      <c r="C2" s="46" t="s">
        <v>0</v>
      </c>
      <c r="D2" s="46" t="s">
        <v>2</v>
      </c>
      <c r="E2" s="46" t="s">
        <v>1</v>
      </c>
      <c r="F2" s="46" t="s">
        <v>4</v>
      </c>
      <c r="G2" s="46" t="s">
        <v>68</v>
      </c>
      <c r="H2" s="46" t="s">
        <v>118</v>
      </c>
      <c r="I2" s="46" t="s">
        <v>7</v>
      </c>
      <c r="J2" s="50" t="s">
        <v>6</v>
      </c>
      <c r="K2" s="46" t="s">
        <v>3</v>
      </c>
      <c r="L2" s="46" t="s">
        <v>8</v>
      </c>
      <c r="M2" s="46" t="s">
        <v>10</v>
      </c>
      <c r="N2" s="46" t="s">
        <v>11</v>
      </c>
      <c r="O2" s="50" t="s">
        <v>5</v>
      </c>
    </row>
    <row r="3" spans="1:15" x14ac:dyDescent="0.25">
      <c r="A3" s="3"/>
      <c r="B3" s="62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30" x14ac:dyDescent="0.25">
      <c r="A4" s="3"/>
      <c r="B4" s="62"/>
      <c r="C4" s="21">
        <v>920</v>
      </c>
      <c r="D4" s="21">
        <v>922</v>
      </c>
      <c r="E4" s="21">
        <v>923</v>
      </c>
      <c r="F4" s="21">
        <v>920</v>
      </c>
      <c r="G4" s="21">
        <v>924</v>
      </c>
      <c r="H4" s="21">
        <v>925</v>
      </c>
      <c r="I4" s="21">
        <v>926</v>
      </c>
      <c r="J4" s="21">
        <v>929</v>
      </c>
      <c r="K4" s="21">
        <v>930</v>
      </c>
      <c r="L4" s="21">
        <v>931</v>
      </c>
      <c r="M4" s="21">
        <v>933</v>
      </c>
      <c r="N4" s="22" t="s">
        <v>12</v>
      </c>
      <c r="O4" s="21">
        <v>937</v>
      </c>
    </row>
    <row r="5" spans="1:15" x14ac:dyDescent="0.25">
      <c r="A5" s="5"/>
      <c r="B5" s="6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4"/>
      <c r="B6" s="6" t="s">
        <v>106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45" x14ac:dyDescent="0.25">
      <c r="A7" s="4"/>
      <c r="B7" s="6" t="s">
        <v>117</v>
      </c>
      <c r="C7" s="4">
        <v>3.85</v>
      </c>
      <c r="D7" s="4">
        <v>3</v>
      </c>
      <c r="E7" s="4">
        <v>7.2</v>
      </c>
      <c r="F7" s="4"/>
      <c r="G7" s="4"/>
      <c r="H7" s="4">
        <v>0.42</v>
      </c>
      <c r="I7" s="4"/>
      <c r="J7" s="4">
        <v>3.32</v>
      </c>
      <c r="K7" s="4">
        <v>2.08</v>
      </c>
      <c r="L7" s="4">
        <v>7.2</v>
      </c>
      <c r="M7" s="4"/>
      <c r="N7" s="4"/>
      <c r="O7" s="4"/>
    </row>
    <row r="8" spans="1:15" ht="45" x14ac:dyDescent="0.25">
      <c r="A8" s="4"/>
      <c r="B8" s="6" t="s">
        <v>119</v>
      </c>
      <c r="C8" s="4">
        <v>0.69</v>
      </c>
      <c r="D8" s="4"/>
      <c r="E8" s="4"/>
      <c r="F8" s="4">
        <v>2.52</v>
      </c>
      <c r="G8" s="4"/>
      <c r="H8" s="4"/>
      <c r="I8" s="4"/>
      <c r="J8" s="4">
        <v>1.92</v>
      </c>
      <c r="K8" s="4"/>
      <c r="L8" s="4"/>
      <c r="M8" s="4"/>
      <c r="N8" s="4"/>
      <c r="O8" s="4"/>
    </row>
    <row r="9" spans="1:15" x14ac:dyDescent="0.25">
      <c r="A9" s="4"/>
      <c r="B9" s="53" t="s">
        <v>21</v>
      </c>
      <c r="C9" s="45">
        <f>SUM(C7:C8)</f>
        <v>4.54</v>
      </c>
      <c r="D9" s="45">
        <f t="shared" ref="D9:O9" si="0">SUM(D7:D8)</f>
        <v>3</v>
      </c>
      <c r="E9" s="45">
        <f t="shared" si="0"/>
        <v>7.2</v>
      </c>
      <c r="F9" s="45">
        <f t="shared" si="0"/>
        <v>2.52</v>
      </c>
      <c r="G9" s="45">
        <f t="shared" si="0"/>
        <v>0</v>
      </c>
      <c r="H9" s="45">
        <f t="shared" si="0"/>
        <v>0.42</v>
      </c>
      <c r="I9" s="45">
        <f t="shared" si="0"/>
        <v>0</v>
      </c>
      <c r="J9" s="45">
        <f t="shared" si="0"/>
        <v>5.24</v>
      </c>
      <c r="K9" s="45">
        <f t="shared" si="0"/>
        <v>2.08</v>
      </c>
      <c r="L9" s="45">
        <f t="shared" si="0"/>
        <v>7.2</v>
      </c>
      <c r="M9" s="45">
        <f t="shared" si="0"/>
        <v>0</v>
      </c>
      <c r="N9" s="45">
        <f t="shared" si="0"/>
        <v>0</v>
      </c>
      <c r="O9" s="45">
        <f t="shared" si="0"/>
        <v>0</v>
      </c>
    </row>
    <row r="10" spans="1:15" x14ac:dyDescent="0.25">
      <c r="B10" s="5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3" spans="1:15" x14ac:dyDescent="0.25">
      <c r="A13" s="4"/>
      <c r="B13" s="6"/>
      <c r="C13" s="4" t="s">
        <v>34</v>
      </c>
      <c r="D13" s="4" t="s">
        <v>35</v>
      </c>
      <c r="E13" s="4"/>
      <c r="F13" s="4"/>
      <c r="G13" s="4"/>
      <c r="H13" s="4"/>
      <c r="I13" s="4" t="s">
        <v>36</v>
      </c>
      <c r="J13" s="4"/>
    </row>
    <row r="14" spans="1:15" ht="30" x14ac:dyDescent="0.25">
      <c r="A14" s="4"/>
      <c r="B14" s="6" t="s">
        <v>37</v>
      </c>
      <c r="C14" s="4">
        <f>C9+D9+E9+F9</f>
        <v>17.260000000000002</v>
      </c>
      <c r="D14" s="11"/>
      <c r="E14" s="4"/>
      <c r="F14" s="4"/>
      <c r="G14" s="4"/>
      <c r="H14" s="4"/>
      <c r="I14" s="11"/>
      <c r="J14" s="4"/>
    </row>
    <row r="15" spans="1:15" ht="30" x14ac:dyDescent="0.25">
      <c r="A15" s="4"/>
      <c r="B15" s="6" t="s">
        <v>38</v>
      </c>
      <c r="C15" s="4">
        <f>I9+J9+K9+L9+M9+N9+O9+G9+H9</f>
        <v>14.94</v>
      </c>
      <c r="D15" s="11"/>
      <c r="E15" s="4"/>
      <c r="F15" s="4"/>
      <c r="G15" s="4"/>
      <c r="H15" s="4"/>
      <c r="I15" s="11"/>
      <c r="J15" s="4"/>
    </row>
    <row r="16" spans="1:15" ht="30" x14ac:dyDescent="0.25">
      <c r="A16" s="4"/>
      <c r="B16" s="55" t="s">
        <v>64</v>
      </c>
      <c r="C16" s="10">
        <f>C14+C15</f>
        <v>32.200000000000003</v>
      </c>
      <c r="D16" s="10"/>
      <c r="E16" s="10"/>
      <c r="F16" s="10"/>
      <c r="G16" s="10"/>
      <c r="H16" s="10"/>
      <c r="I16" s="25"/>
      <c r="J16" s="4" t="s">
        <v>39</v>
      </c>
    </row>
    <row r="18" spans="2:9" x14ac:dyDescent="0.25">
      <c r="B18" s="52"/>
      <c r="C18" s="24"/>
      <c r="D18" s="24"/>
      <c r="E18" s="24"/>
      <c r="F18" s="24"/>
      <c r="G18" s="24"/>
      <c r="H18" s="24"/>
      <c r="I18" s="36"/>
    </row>
  </sheetData>
  <mergeCells count="1">
    <mergeCell ref="B1:O1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Kopā</vt:lpstr>
      <vt:lpstr>Šķērsiela</vt:lpstr>
      <vt:lpstr>Tirgus</vt:lpstr>
      <vt:lpstr>Tehnikas</vt:lpstr>
      <vt:lpstr>Teātra</vt:lpstr>
      <vt:lpstr>Tautas </vt:lpstr>
      <vt:lpstr>Rūpniecības</vt:lpstr>
      <vt:lpstr>Robežiela</vt:lpstr>
      <vt:lpstr>Pilsoņu</vt:lpstr>
      <vt:lpstr>Miera</vt:lpstr>
      <vt:lpstr>Liepu</vt:lpstr>
      <vt:lpstr>Lauku </vt:lpstr>
      <vt:lpstr>Kooperatoru</vt:lpstr>
      <vt:lpstr>Dzirnavu</vt:lpstr>
      <vt:lpstr>Daugavpils</vt:lpstr>
      <vt:lpstr>Ceļinieku</vt:lpstr>
      <vt:lpstr>Alejas</vt:lpstr>
      <vt:lpstr>Vidzemes </vt:lpstr>
      <vt:lpstr>Stacijas </vt:lpstr>
      <vt:lpstr>Sporta </vt:lpstr>
      <vt:lpstr>Raiņa</vt:lpstr>
      <vt:lpstr>Kalna</vt:lpstr>
      <vt:lpstr>Ezera</vt:lpstr>
      <vt:lpstr>Partizānu</vt:lpstr>
      <vt:lpstr>Krasta</vt:lpstr>
      <vt:lpstr>Bērzpils</vt:lpstr>
      <vt:lpstr>Brīvības iela</vt:lpstr>
      <vt:lpstr>Baznīcas </vt:lpstr>
      <vt:lpstr>Dārza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Imanta Serdane</dc:creator>
  <cp:lastModifiedBy>Ingas</cp:lastModifiedBy>
  <cp:lastPrinted>2018-04-18T08:01:22Z</cp:lastPrinted>
  <dcterms:created xsi:type="dcterms:W3CDTF">2016-07-22T05:38:38Z</dcterms:created>
  <dcterms:modified xsi:type="dcterms:W3CDTF">2018-04-27T05:53:15Z</dcterms:modified>
</cp:coreProperties>
</file>