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Iluta Mezule\Desktop\domessede29\"/>
    </mc:Choice>
  </mc:AlternateContent>
  <xr:revisionPtr revIDLastSave="0" documentId="8_{5F61C9C8-1BFD-4406-8728-361CDEE9F936}" xr6:coauthVersionLast="47" xr6:coauthVersionMax="47" xr10:uidLastSave="{00000000-0000-0000-0000-000000000000}"/>
  <bookViews>
    <workbookView xWindow="1425" yWindow="1425" windowWidth="21600" windowHeight="11385" xr2:uid="{00000000-000D-0000-FFFF-FFFF00000000}"/>
  </bookViews>
  <sheets>
    <sheet name="2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1" l="1"/>
  <c r="E100" i="1" s="1"/>
  <c r="D100" i="1"/>
  <c r="C100" i="1"/>
  <c r="E99" i="1"/>
  <c r="E98" i="1"/>
  <c r="E97" i="1"/>
  <c r="E96" i="1"/>
  <c r="E95" i="1"/>
  <c r="E93" i="1" s="1"/>
  <c r="E94" i="1"/>
  <c r="D93" i="1"/>
  <c r="C93" i="1"/>
  <c r="E92" i="1"/>
  <c r="E91" i="1"/>
  <c r="E90" i="1"/>
  <c r="E89" i="1"/>
  <c r="E88" i="1" s="1"/>
  <c r="D88" i="1"/>
  <c r="C88" i="1"/>
  <c r="E87" i="1"/>
  <c r="E86" i="1"/>
  <c r="D85" i="1"/>
  <c r="D82" i="1" s="1"/>
  <c r="C85" i="1"/>
  <c r="C82" i="1" s="1"/>
  <c r="E84" i="1"/>
  <c r="E83" i="1"/>
  <c r="D83" i="1"/>
  <c r="C83" i="1"/>
  <c r="E81" i="1"/>
  <c r="E80" i="1"/>
  <c r="E79" i="1"/>
  <c r="E78" i="1" s="1"/>
  <c r="E77" i="1" s="1"/>
  <c r="F77" i="1" s="1"/>
  <c r="D78" i="1"/>
  <c r="C78" i="1"/>
  <c r="C77" i="1" s="1"/>
  <c r="D77" i="1"/>
  <c r="E76" i="1"/>
  <c r="E75" i="1"/>
  <c r="D75" i="1"/>
  <c r="D74" i="1"/>
  <c r="D62" i="1" s="1"/>
  <c r="D61" i="1" s="1"/>
  <c r="D60" i="1" s="1"/>
  <c r="E73" i="1"/>
  <c r="E72" i="1"/>
  <c r="E71" i="1"/>
  <c r="E70" i="1"/>
  <c r="E69" i="1"/>
  <c r="E68" i="1"/>
  <c r="E67" i="1"/>
  <c r="E66" i="1"/>
  <c r="E65" i="1"/>
  <c r="E64" i="1"/>
  <c r="E63" i="1"/>
  <c r="C62" i="1"/>
  <c r="C61" i="1"/>
  <c r="C60" i="1" s="1"/>
  <c r="E59" i="1"/>
  <c r="E58" i="1" s="1"/>
  <c r="D58" i="1"/>
  <c r="C58" i="1"/>
  <c r="E57" i="1"/>
  <c r="E56" i="1"/>
  <c r="E55" i="1"/>
  <c r="E54" i="1"/>
  <c r="D53" i="1"/>
  <c r="C53" i="1"/>
  <c r="C51" i="1" s="1"/>
  <c r="E52" i="1"/>
  <c r="D51" i="1"/>
  <c r="E50" i="1"/>
  <c r="D50" i="1"/>
  <c r="E49" i="1"/>
  <c r="C48" i="1"/>
  <c r="C47" i="1" s="1"/>
  <c r="E47" i="1" s="1"/>
  <c r="D47" i="1"/>
  <c r="E46" i="1"/>
  <c r="E45" i="1"/>
  <c r="C45" i="1"/>
  <c r="E44" i="1"/>
  <c r="D44" i="1"/>
  <c r="C44" i="1"/>
  <c r="E43" i="1"/>
  <c r="E42" i="1"/>
  <c r="E41" i="1"/>
  <c r="E40" i="1"/>
  <c r="C39" i="1"/>
  <c r="E39" i="1" s="1"/>
  <c r="E38" i="1"/>
  <c r="E37" i="1"/>
  <c r="E36" i="1"/>
  <c r="C35" i="1"/>
  <c r="E35" i="1" s="1"/>
  <c r="E34" i="1" s="1"/>
  <c r="D34" i="1"/>
  <c r="E33" i="1"/>
  <c r="E32" i="1"/>
  <c r="D32" i="1"/>
  <c r="D19" i="1" s="1"/>
  <c r="C32" i="1"/>
  <c r="E31" i="1"/>
  <c r="E30" i="1"/>
  <c r="C29" i="1"/>
  <c r="E29" i="1" s="1"/>
  <c r="E28" i="1" s="1"/>
  <c r="D28" i="1"/>
  <c r="C28" i="1"/>
  <c r="E27" i="1"/>
  <c r="E26" i="1"/>
  <c r="E25" i="1"/>
  <c r="C24" i="1"/>
  <c r="E24" i="1" s="1"/>
  <c r="E23" i="1" s="1"/>
  <c r="D23" i="1"/>
  <c r="C23" i="1"/>
  <c r="E22" i="1"/>
  <c r="E21" i="1"/>
  <c r="E20" i="1" s="1"/>
  <c r="D20" i="1"/>
  <c r="C20" i="1"/>
  <c r="E85" i="1" l="1"/>
  <c r="E82" i="1" s="1"/>
  <c r="C34" i="1"/>
  <c r="C19" i="1" s="1"/>
  <c r="E48" i="1"/>
  <c r="E74" i="1"/>
  <c r="E62" i="1" s="1"/>
  <c r="E61" i="1" s="1"/>
  <c r="E60" i="1" s="1"/>
  <c r="E53" i="1"/>
  <c r="E51" i="1" s="1"/>
  <c r="E19" i="1" l="1"/>
</calcChain>
</file>

<file path=xl/sharedStrings.xml><?xml version="1.0" encoding="utf-8"?>
<sst xmlns="http://schemas.openxmlformats.org/spreadsheetml/2006/main" count="184" uniqueCount="168">
  <si>
    <t>\\ KOPSAVILKUMS</t>
  </si>
  <si>
    <t>Rādītāju nosaukumi</t>
  </si>
  <si>
    <t>Budžeta kategoriju kodi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</si>
  <si>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</si>
  <si>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</si>
  <si>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</si>
  <si>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</si>
  <si>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</si>
  <si>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</si>
  <si>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</si>
  <si>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</si>
  <si>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</si>
  <si>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</si>
  <si>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</si>
  <si>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</si>
  <si>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</si>
  <si>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</si>
  <si>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</si>
  <si>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</si>
  <si>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</si>
  <si>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</si>
  <si>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</si>
  <si>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</si>
  <si>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</si>
  <si>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</si>
  <si>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Azartspēļu nodoklis</t>
  </si>
  <si>
    <t xml:space="preserve">    5.4.1.0</t>
  </si>
  <si>
    <t xml:space="preserve">    Dabas resursu nodoklis</t>
  </si>
  <si>
    <t xml:space="preserve">    5.5.3.0.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</si>
  <si>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</si>
  <si>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</si>
  <si>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</si>
  <si>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</si>
  <si>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</si>
  <si>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</si>
  <si>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</si>
  <si>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</si>
  <si>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  Valsts nodeva par apliecinājumiem un citu funkciju pildīšanu bāriņtiesās</t>
  </si>
  <si>
    <t xml:space="preserve">    9.4.2.0.</t>
  </si>
  <si>
    <t xml:space="preserve">    Valsts nodeva par civilstāvokļa aktu reģistrēšanu, grozīšanu un papildināšanu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</si>
  <si>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</si>
  <si>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</si>
  <si>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</si>
  <si>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Pašvaldību nodevas</t>
  </si>
  <si>
    <t xml:space="preserve">  9.5.0.0.</t>
  </si>
  <si>
    <t xml:space="preserve">    Nodeva par izklaidējoša rakstura pasākumu sarīkošanu publiskās vietās</t>
  </si>
  <si>
    <t xml:space="preserve">   9.5.1.2.</t>
  </si>
  <si>
    <t xml:space="preserve">    Pašvaldības nodeva par tirdzniecību publiskās vietās</t>
  </si>
  <si>
    <t xml:space="preserve">    9.5.1.4.</t>
  </si>
  <si>
    <t xml:space="preserve">    Pašvaldības nodeva par būvatļaujas saņemšanu</t>
  </si>
  <si>
    <t xml:space="preserve">    9.5.2.1.</t>
  </si>
  <si>
    <t xml:space="preserve">    Pārējās nodevas, ko uzliek pašvaldības</t>
  </si>
  <si>
    <t xml:space="preserve">    9.5.2.9.</t>
  </si>
  <si>
    <t>NAUDAS SODI UN SANKCIJAS</t>
  </si>
  <si>
    <t>10.0.0.0.</t>
  </si>
  <si>
    <t xml:space="preserve">  Naudas sodi</t>
  </si>
  <si>
    <t xml:space="preserve">  10.1.0.0.</t>
  </si>
  <si>
    <t xml:space="preserve">    Naudas sodi, ko uzliek pašvaldības</t>
  </si>
  <si>
    <t xml:space="preserve">    10.1.4.0.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</si>
  <si>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</si>
  <si>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</si>
  <si>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</si>
  <si>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</si>
  <si>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  Ieņēmumi no ūdenstilpju un zvejas tiesību nomas un zvejas tiesību rūpnieciskas izmantošanas (licences)</t>
  </si>
  <si>
    <t xml:space="preserve">    12.2.3.0.</t>
  </si>
  <si>
    <t xml:space="preserve">  Citi dažādi nenodokļu ieņēmumi</t>
  </si>
  <si>
    <t xml:space="preserve"> 12.3.9.0.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</si>
  <si>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</si>
  <si>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</si>
  <si>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</si>
  <si>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</si>
  <si>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</si>
  <si>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</si>
  <si>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  Ieņēmumi no zemes īpašuma pārdošanas</t>
  </si>
  <si>
    <t xml:space="preserve">    13.2.1.0.</t>
  </si>
  <si>
    <t xml:space="preserve">    Ieņēmumi no mežu īpašuma pārdošanas</t>
  </si>
  <si>
    <t xml:space="preserve">    13.2.2.0.</t>
  </si>
  <si>
    <t xml:space="preserve">  Ieņēmumi no pašvaldību kustamā īpašuma un mantas realizācijas</t>
  </si>
  <si>
    <t xml:space="preserve">  13.4.0.0.</t>
  </si>
  <si>
    <t xml:space="preserve">      Ieņēmumi no valsts un pašvaldību īpašuma iznomāšanas</t>
  </si>
  <si>
    <t xml:space="preserve"> 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</si>
  <si>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</si>
  <si>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</si>
  <si>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</si>
  <si>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</si>
  <si>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</si>
  <si>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</si>
  <si>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</si>
  <si>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</si>
  <si>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 noteiktam mērķim</t>
  </si>
  <si>
    <t xml:space="preserve">    18.6.2.0.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</si>
  <si>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</si>
  <si>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</si>
  <si>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</si>
  <si>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</si>
  <si>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</si>
  <si>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</si>
  <si>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1.-4.klašu brīvpusdienu daļējai apmaksai</t>
  </si>
  <si>
    <t>Valsts dotācija mācību līdzekļiem un mācību literatūrai</t>
  </si>
  <si>
    <t>MD māksliniecisko kolektīvu vadītāju darba samaksai un valsts sociālās apdrošināšanas obligātajām iemaksām</t>
  </si>
  <si>
    <t>Valsts un pašvaldības vienotā klientu apkalpošanas centra uzturēšana</t>
  </si>
  <si>
    <t>Pārējās dotācijas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</si>
  <si>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</si>
  <si>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</si>
  <si>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</si>
  <si>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</si>
  <si>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</si>
  <si>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</si>
  <si>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</si>
  <si>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</si>
  <si>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 xml:space="preserve">    Saņemtie transferti no citām pašvaldībām-izglītības f-ju nodrošināšanai</t>
  </si>
  <si>
    <t xml:space="preserve">    19.2.0.0.</t>
  </si>
  <si>
    <t xml:space="preserve">    Saņemtie transferti no citām pašvaldībām-sociālo f-ju nodrošināšanai</t>
  </si>
  <si>
    <t xml:space="preserve">    Saņemtie transferti no citām pašvaldībām-pārējo f-ju nodrošināšanai</t>
  </si>
  <si>
    <t>Budžeta iestāžu ieņēmumi</t>
  </si>
  <si>
    <t>21.0.0.0.</t>
  </si>
  <si>
    <t xml:space="preserve">  Budžeta iestādes ieņēmumi no ārvalstu finanšu palīdzības</t>
  </si>
  <si>
    <t xml:space="preserve">  21.1.0.0.</t>
  </si>
  <si>
    <t xml:space="preserve">    21.1.9.0.</t>
  </si>
  <si>
    <t xml:space="preserve">  Ieņēmumi no budžeta iestāžu sniegtajiem maksas pakalpojumiem un citi pašu ieņēmumi</t>
  </si>
  <si>
    <t xml:space="preserve">  21.3.0.0.</t>
  </si>
  <si>
    <t xml:space="preserve">    Maksa par izglītības pakalpojumiem</t>
  </si>
  <si>
    <t xml:space="preserve">    21.3.5.0.</t>
  </si>
  <si>
    <t xml:space="preserve">    Ieņēmumi par dokumentu izsniegšanu un kancelejas pakalpojumiem</t>
  </si>
  <si>
    <t xml:space="preserve">    21.3.7.0.</t>
  </si>
  <si>
    <t xml:space="preserve">    Ieņēmumi par nomu un īri</t>
  </si>
  <si>
    <t xml:space="preserve">    21.3.8.0.</t>
  </si>
  <si>
    <t xml:space="preserve">    Ieņēmumi par telpu nomu</t>
  </si>
  <si>
    <t xml:space="preserve">    Ieņēmumi no kustamā īpašuma iznomāšanas</t>
  </si>
  <si>
    <t xml:space="preserve">    Ieņēmumi par zemes nomu</t>
  </si>
  <si>
    <t xml:space="preserve">   Pārējie ieņēmumi par  īri</t>
  </si>
  <si>
    <t xml:space="preserve">    Ieņēmumi par pārējiem budžeta iestāžu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</si>
  <si>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</si>
  <si>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</si>
  <si>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</si>
  <si>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no pacientu iemaksām un sniegtajiem rehabilitācijas un ārstniecības pakalpojumiem</t>
  </si>
  <si>
    <t xml:space="preserve">      21.3.9.2.</t>
  </si>
  <si>
    <t xml:space="preserve">    Ieņēmumi par biļešu realizāciju</t>
  </si>
  <si>
    <t xml:space="preserve">      21.3.9.3.</t>
  </si>
  <si>
    <t xml:space="preserve">    Ieņēmumi par dzīvokļu un komunālajiem pakalpojumiem</t>
  </si>
  <si>
    <t xml:space="preserve">      21.3.9.4.</t>
  </si>
  <si>
    <t xml:space="preserve">    Ieņēmumi par projektu īstenošanu</t>
  </si>
  <si>
    <t xml:space="preserve">      21.3.9.5.</t>
  </si>
  <si>
    <t xml:space="preserve">    Citi ieņēmumi par maksas pakalpojumiem</t>
  </si>
  <si>
    <t xml:space="preserve">      21.3.9.9.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</si>
  <si>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</si>
  <si>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</si>
  <si>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 xml:space="preserve">     Citi iepriekš neklasificētie pašu ieņēmumi</t>
  </si>
  <si>
    <t xml:space="preserve">    21.4.9.0.</t>
  </si>
  <si>
    <t>Balvu novada pašvaldības pamatbudžeta ieņēmumi 2021.gadam (EUR)</t>
  </si>
  <si>
    <t>Apstiprināts 2021. gadam (EUR)</t>
  </si>
  <si>
    <t xml:space="preserve">    Ieņēmumi no citu Eiropas Savienības politiku instrumentu līdzfinansēto projektu un pasākumu īstenošanas un citu valstu finanšu palīdzības programmu īstenošanas</t>
  </si>
  <si>
    <t>Grozījumi (EUR)</t>
  </si>
  <si>
    <t>Kopā 2021.gadam (EUR)</t>
  </si>
  <si>
    <t>205587</t>
  </si>
  <si>
    <t>428850</t>
  </si>
  <si>
    <t>Balvu novada Domes</t>
  </si>
  <si>
    <t>"Grozījumi 2021.gada 29.jūlija saistošajos noteikumos Nr.3/2021</t>
  </si>
  <si>
    <t>"Par Balvu novada pašvaldības budžetu 2021.gadam""</t>
  </si>
  <si>
    <t>2021.gada 29.jūlija saistošajiem noteikumiem Nr.3/2021</t>
  </si>
  <si>
    <t>"Par Balvu novada pašvaldības 2021.gada budžetu"</t>
  </si>
  <si>
    <t>2.pielikums</t>
  </si>
  <si>
    <t>Valsts dotācija profesionālās ievirzes izglītības iestādē(sporta, mūzikas un mākslas skolas)</t>
  </si>
  <si>
    <t xml:space="preserve">    21.3.8.1.</t>
  </si>
  <si>
    <t xml:space="preserve">    21.3.8.3.</t>
  </si>
  <si>
    <t xml:space="preserve">    21.3.8.4.</t>
  </si>
  <si>
    <t xml:space="preserve">    21.3.8.9.</t>
  </si>
  <si>
    <t>2021.gada 29.decembra saistošajiem noteikumiem Nr. __/2021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</si>
</sst>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7" xfId="0" applyNumberFormat="1" applyFont="1" applyFill="1" applyBorder="1" applyAlignment="1" applyProtection="1">
      <alignment horizontal="center" wrapText="1"/>
    </xf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NumberFormat="1" applyFont="1" applyFill="1" applyBorder="1" applyAlignment="1" applyProtection="1">
      <alignment horizontal="center" wrapText="1"/>
    </xf>
    <xf numFmtId="49" fontId="6" fillId="0" borderId="1" xfId="0" applyNumberFormat="1" applyFont="1" applyFill="1" applyBorder="1" applyAlignment="1" applyProtection="1">
      <alignment horizontal="center" wrapText="1"/>
    </xf>
    <xf numFmtId="49" fontId="6" fillId="0" borderId="1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 applyProtection="1">
      <alignment horizont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6" fillId="0" borderId="2" xfId="0" applyNumberFormat="1" applyFont="1" applyFill="1" applyBorder="1" applyAlignment="1" applyProtection="1">
      <alignment horizontal="center" wrapText="1"/>
    </xf>
    <xf numFmtId="49" fontId="5" fillId="0" borderId="2" xfId="0" applyNumberFormat="1" applyFont="1" applyFill="1" applyBorder="1" applyAlignment="1" applyProtection="1">
      <alignment horizontal="center" wrapText="1"/>
    </xf>
    <xf numFmtId="49" fontId="7" fillId="0" borderId="2" xfId="0" applyNumberFormat="1" applyFont="1" applyFill="1" applyBorder="1" applyAlignment="1" applyProtection="1">
      <alignment horizont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8" fillId="0" borderId="4" xfId="0" applyNumberFormat="1" applyFont="1" applyFill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/>
    <xf numFmtId="0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8EDB-A399-4E9D-8DE7-434D749336A0}">
  <dimension ref="A1:F102"/>
  <sheetViews>
    <sheetView tabSelected="1" topLeftCell="A9" zoomScale="95" zoomScaleNormal="95" workbookViewId="0">
      <selection activeCell="C10" sqref="C10"/>
    </sheetView>
  </sheetViews>
  <sheetFormatPr defaultRowHeight="15" x14ac:dyDescent="0.25"/>
  <cols>
    <col min="1" max="1" width="65.7109375" bestFit="1" customWidth="1"/>
    <col min="2" max="2" width="15.140625" customWidth="1"/>
    <col min="3" max="3" width="16.85546875" style="3" customWidth="1"/>
    <col min="4" max="4" width="12.5703125" customWidth="1"/>
    <col min="5" max="5" width="13.7109375" customWidth="1"/>
    <col min="6" max="6" width="17.85546875" customWidth="1"/>
  </cols>
  <sheetData>
    <row r="1" spans="1:5" ht="0.75" customHeight="1" x14ac:dyDescent="0.25">
      <c r="A1" s="2" t="s">
        <v>0</v>
      </c>
      <c r="B1" s="2"/>
    </row>
    <row r="2" spans="1:5" ht="0.75" customHeight="1" x14ac:dyDescent="0.25">
      <c r="A2" s="7"/>
      <c r="B2" s="7"/>
    </row>
    <row r="3" spans="1:5" ht="0.75" customHeight="1" x14ac:dyDescent="0.25">
      <c r="A3" s="7"/>
      <c r="B3" s="7"/>
    </row>
    <row r="4" spans="1:5" ht="24.75" customHeight="1" x14ac:dyDescent="0.25">
      <c r="A4" s="7"/>
      <c r="B4" s="7"/>
      <c r="E4" s="28" t="s">
        <v>161</v>
      </c>
    </row>
    <row r="5" spans="1:5" ht="16.5" customHeight="1" x14ac:dyDescent="0.25">
      <c r="A5" s="7"/>
      <c r="B5" s="7"/>
      <c r="E5" s="28" t="s">
        <v>156</v>
      </c>
    </row>
    <row r="6" spans="1:5" ht="16.5" customHeight="1" x14ac:dyDescent="0.25">
      <c r="A6" s="7"/>
      <c r="B6" s="7"/>
      <c r="E6" s="28" t="s">
        <v>167</v>
      </c>
    </row>
    <row r="7" spans="1:5" ht="16.5" customHeight="1" x14ac:dyDescent="0.25">
      <c r="A7" s="7"/>
      <c r="B7" s="7"/>
      <c r="E7" s="28" t="s">
        <v>157</v>
      </c>
    </row>
    <row r="8" spans="1:5" ht="19.5" customHeight="1" x14ac:dyDescent="0.25">
      <c r="A8" s="7"/>
      <c r="B8" s="7"/>
      <c r="E8" s="28" t="s">
        <v>158</v>
      </c>
    </row>
    <row r="9" spans="1:5" ht="24.75" customHeight="1" x14ac:dyDescent="0.25">
      <c r="A9" s="7"/>
      <c r="B9" s="7"/>
    </row>
    <row r="10" spans="1:5" ht="24.75" customHeight="1" x14ac:dyDescent="0.25">
      <c r="A10" s="7"/>
      <c r="B10" s="7"/>
    </row>
    <row r="11" spans="1:5" ht="24.75" customHeight="1" x14ac:dyDescent="0.25">
      <c r="A11" s="7"/>
      <c r="B11" s="7"/>
      <c r="E11" s="29" t="s">
        <v>161</v>
      </c>
    </row>
    <row r="12" spans="1:5" ht="15" customHeight="1" x14ac:dyDescent="0.25">
      <c r="A12" s="7"/>
      <c r="B12" s="7"/>
      <c r="E12" s="28" t="s">
        <v>156</v>
      </c>
    </row>
    <row r="13" spans="1:5" ht="16.5" customHeight="1" x14ac:dyDescent="0.25">
      <c r="A13" s="7"/>
      <c r="B13" s="7"/>
      <c r="E13" s="30" t="s">
        <v>159</v>
      </c>
    </row>
    <row r="14" spans="1:5" ht="20.25" customHeight="1" x14ac:dyDescent="0.25">
      <c r="A14" s="7"/>
      <c r="B14" s="7"/>
      <c r="E14" s="30" t="s">
        <v>160</v>
      </c>
    </row>
    <row r="15" spans="1:5" ht="20.25" customHeight="1" x14ac:dyDescent="0.25">
      <c r="A15" s="7"/>
      <c r="B15" s="7"/>
      <c r="E15" s="30"/>
    </row>
    <row r="16" spans="1:5" ht="25.5" customHeight="1" x14ac:dyDescent="0.25">
      <c r="A16" s="1" t="s">
        <v>149</v>
      </c>
      <c r="B16" s="1"/>
      <c r="C16" s="1"/>
    </row>
    <row r="17" spans="1:6" ht="40.5" customHeight="1" x14ac:dyDescent="0.25">
      <c r="A17" s="15"/>
      <c r="B17" s="15"/>
      <c r="C17" s="31"/>
    </row>
    <row r="18" spans="1:6" ht="81" customHeight="1" x14ac:dyDescent="0.25">
      <c r="A18" s="19" t="s">
        <v>1</v>
      </c>
      <c r="B18" s="32" t="s">
        <v>2</v>
      </c>
      <c r="C18" s="33" t="s">
        <v>150</v>
      </c>
      <c r="D18" s="21" t="s">
        <v>152</v>
      </c>
      <c r="E18" s="21" t="s">
        <v>153</v>
      </c>
    </row>
    <row r="19" spans="1:6" ht="15" customHeight="1" x14ac:dyDescent="0.25">
      <c r="A19" s="9" t="s">
        <v>3</v>
      </c>
      <c r="B19" s="16" t="s">
        <v>4</v>
      </c>
      <c r="C19" s="34">
        <f>C20+C23+C28+C32+C34+C44+C47+C51+C58+C60+C77+C82</f>
        <v>31223379</v>
      </c>
      <c r="D19" s="35">
        <f t="shared" ref="D19:E19" si="0">D20+D23+D28+D32+D34+D44+D47+D51+D58+D60+D77+D82</f>
        <v>738797</v>
      </c>
      <c r="E19" s="35">
        <f t="shared" si="0"/>
        <v>31962176</v>
      </c>
      <c r="F19" s="22"/>
    </row>
    <row r="20" spans="1:6" s="4" customFormat="1" ht="15" customHeight="1" x14ac:dyDescent="0.25">
      <c r="A20" s="9" t="s">
        <v>5</v>
      </c>
      <c r="B20" s="16" t="s">
        <v>6</v>
      </c>
      <c r="C20" s="36">
        <f>C21</f>
        <v>7428285</v>
      </c>
      <c r="D20" s="37">
        <f t="shared" ref="D20:E20" si="1">D21</f>
        <v>0</v>
      </c>
      <c r="E20" s="37">
        <f t="shared" si="1"/>
        <v>7428285</v>
      </c>
    </row>
    <row r="21" spans="1:6" ht="15" customHeight="1" x14ac:dyDescent="0.25">
      <c r="A21" s="9" t="s">
        <v>7</v>
      </c>
      <c r="B21" s="16" t="s">
        <v>8</v>
      </c>
      <c r="C21" s="36">
        <v>7428285</v>
      </c>
      <c r="D21" s="24"/>
      <c r="E21" s="25">
        <f>C21+D21</f>
        <v>7428285</v>
      </c>
    </row>
    <row r="22" spans="1:6" ht="15" customHeight="1" x14ac:dyDescent="0.25">
      <c r="A22" s="10" t="s">
        <v>9</v>
      </c>
      <c r="B22" s="17" t="s">
        <v>10</v>
      </c>
      <c r="C22" s="36">
        <v>7428285</v>
      </c>
      <c r="D22" s="24"/>
      <c r="E22" s="25">
        <f>C22+D22</f>
        <v>7428285</v>
      </c>
    </row>
    <row r="23" spans="1:6" s="4" customFormat="1" ht="15" customHeight="1" x14ac:dyDescent="0.25">
      <c r="A23" s="9" t="s">
        <v>11</v>
      </c>
      <c r="B23" s="16" t="s">
        <v>12</v>
      </c>
      <c r="C23" s="36">
        <f>C24</f>
        <v>1082287</v>
      </c>
      <c r="D23" s="37">
        <f t="shared" ref="D23:E23" si="2">D24</f>
        <v>0</v>
      </c>
      <c r="E23" s="37">
        <f t="shared" si="2"/>
        <v>1082287</v>
      </c>
    </row>
    <row r="24" spans="1:6" ht="15" customHeight="1" x14ac:dyDescent="0.25">
      <c r="A24" s="9" t="s">
        <v>13</v>
      </c>
      <c r="B24" s="16" t="s">
        <v>14</v>
      </c>
      <c r="C24" s="36">
        <f>SUM(C25:C27)</f>
        <v>1082287</v>
      </c>
      <c r="D24" s="24"/>
      <c r="E24" s="25">
        <f>C24+D24</f>
        <v>1082287</v>
      </c>
    </row>
    <row r="25" spans="1:6" ht="15" customHeight="1" x14ac:dyDescent="0.25">
      <c r="A25" s="10" t="s">
        <v>15</v>
      </c>
      <c r="B25" s="17" t="s">
        <v>16</v>
      </c>
      <c r="C25" s="36">
        <v>954898</v>
      </c>
      <c r="D25" s="24"/>
      <c r="E25" s="25">
        <f t="shared" ref="E25:E27" si="3">C25+D25</f>
        <v>954898</v>
      </c>
    </row>
    <row r="26" spans="1:6" ht="15" customHeight="1" x14ac:dyDescent="0.25">
      <c r="A26" s="10" t="s">
        <v>17</v>
      </c>
      <c r="B26" s="17" t="s">
        <v>18</v>
      </c>
      <c r="C26" s="36">
        <v>78275</v>
      </c>
      <c r="D26" s="24"/>
      <c r="E26" s="25">
        <f t="shared" si="3"/>
        <v>78275</v>
      </c>
    </row>
    <row r="27" spans="1:6" ht="15" customHeight="1" x14ac:dyDescent="0.25">
      <c r="A27" s="10" t="s">
        <v>19</v>
      </c>
      <c r="B27" s="17" t="s">
        <v>20</v>
      </c>
      <c r="C27" s="36">
        <v>49114</v>
      </c>
      <c r="D27" s="24"/>
      <c r="E27" s="25">
        <f t="shared" si="3"/>
        <v>49114</v>
      </c>
    </row>
    <row r="28" spans="1:6" s="4" customFormat="1" ht="15" customHeight="1" x14ac:dyDescent="0.25">
      <c r="A28" s="9" t="s">
        <v>21</v>
      </c>
      <c r="B28" s="16" t="s">
        <v>22</v>
      </c>
      <c r="C28" s="36">
        <f>C29</f>
        <v>55654</v>
      </c>
      <c r="D28" s="37">
        <f t="shared" ref="D28:E28" si="4">D29</f>
        <v>0</v>
      </c>
      <c r="E28" s="37">
        <f t="shared" si="4"/>
        <v>55654</v>
      </c>
    </row>
    <row r="29" spans="1:6" ht="15" customHeight="1" x14ac:dyDescent="0.25">
      <c r="A29" s="9" t="s">
        <v>23</v>
      </c>
      <c r="B29" s="16" t="s">
        <v>24</v>
      </c>
      <c r="C29" s="36">
        <f>C30+C31</f>
        <v>55654</v>
      </c>
      <c r="D29" s="24"/>
      <c r="E29" s="25">
        <f>C29+D29</f>
        <v>55654</v>
      </c>
    </row>
    <row r="30" spans="1:6" ht="15" customHeight="1" x14ac:dyDescent="0.25">
      <c r="A30" s="10" t="s">
        <v>25</v>
      </c>
      <c r="B30" s="17" t="s">
        <v>26</v>
      </c>
      <c r="C30" s="36">
        <v>20000</v>
      </c>
      <c r="D30" s="24"/>
      <c r="E30" s="25">
        <f t="shared" ref="E30:E31" si="5">C30+D30</f>
        <v>20000</v>
      </c>
    </row>
    <row r="31" spans="1:6" ht="15" customHeight="1" x14ac:dyDescent="0.25">
      <c r="A31" s="10" t="s">
        <v>27</v>
      </c>
      <c r="B31" s="17" t="s">
        <v>28</v>
      </c>
      <c r="C31" s="36">
        <v>35654</v>
      </c>
      <c r="D31" s="24"/>
      <c r="E31" s="25">
        <f t="shared" si="5"/>
        <v>35654</v>
      </c>
    </row>
    <row r="32" spans="1:6" ht="15" customHeight="1" x14ac:dyDescent="0.25">
      <c r="A32" s="9" t="s">
        <v>29</v>
      </c>
      <c r="B32" s="8" t="s">
        <v>30</v>
      </c>
      <c r="C32" s="36">
        <f>C33</f>
        <v>7122</v>
      </c>
      <c r="D32" s="37">
        <f t="shared" ref="D32:E32" si="6">D33</f>
        <v>0</v>
      </c>
      <c r="E32" s="37">
        <f t="shared" si="6"/>
        <v>7122</v>
      </c>
    </row>
    <row r="33" spans="1:5" ht="31.5" x14ac:dyDescent="0.25">
      <c r="A33" s="10" t="s">
        <v>31</v>
      </c>
      <c r="B33" s="11" t="s">
        <v>32</v>
      </c>
      <c r="C33" s="36">
        <v>7122</v>
      </c>
      <c r="D33" s="24"/>
      <c r="E33" s="25">
        <f>C33+D33</f>
        <v>7122</v>
      </c>
    </row>
    <row r="34" spans="1:5" ht="15" customHeight="1" x14ac:dyDescent="0.25">
      <c r="A34" s="9" t="s">
        <v>33</v>
      </c>
      <c r="B34" s="16" t="s">
        <v>34</v>
      </c>
      <c r="C34" s="36">
        <f>C35+C39</f>
        <v>16126</v>
      </c>
      <c r="D34" s="37">
        <f t="shared" ref="D34:E34" si="7">D35+D39</f>
        <v>0</v>
      </c>
      <c r="E34" s="37">
        <f t="shared" si="7"/>
        <v>16126</v>
      </c>
    </row>
    <row r="35" spans="1:5" ht="15" customHeight="1" x14ac:dyDescent="0.25">
      <c r="A35" s="9" t="s">
        <v>35</v>
      </c>
      <c r="B35" s="16" t="s">
        <v>36</v>
      </c>
      <c r="C35" s="36">
        <f>SUM(C36:C38)</f>
        <v>11591</v>
      </c>
      <c r="D35" s="24"/>
      <c r="E35" s="25">
        <f>C35+D35</f>
        <v>11591</v>
      </c>
    </row>
    <row r="36" spans="1:5" ht="15" customHeight="1" x14ac:dyDescent="0.25">
      <c r="A36" s="10" t="s">
        <v>37</v>
      </c>
      <c r="B36" s="17" t="s">
        <v>38</v>
      </c>
      <c r="C36" s="36">
        <v>9440</v>
      </c>
      <c r="D36" s="24"/>
      <c r="E36" s="25">
        <f t="shared" ref="E36:E43" si="8">C36+D36</f>
        <v>9440</v>
      </c>
    </row>
    <row r="37" spans="1:5" ht="15" customHeight="1" x14ac:dyDescent="0.25">
      <c r="A37" s="10" t="s">
        <v>39</v>
      </c>
      <c r="B37" s="17" t="s">
        <v>40</v>
      </c>
      <c r="C37" s="36">
        <v>1500</v>
      </c>
      <c r="D37" s="24"/>
      <c r="E37" s="25">
        <f t="shared" si="8"/>
        <v>1500</v>
      </c>
    </row>
    <row r="38" spans="1:5" ht="15.75" x14ac:dyDescent="0.25">
      <c r="A38" s="10" t="s">
        <v>41</v>
      </c>
      <c r="B38" s="17" t="s">
        <v>42</v>
      </c>
      <c r="C38" s="36">
        <v>651</v>
      </c>
      <c r="D38" s="24"/>
      <c r="E38" s="25">
        <f t="shared" si="8"/>
        <v>651</v>
      </c>
    </row>
    <row r="39" spans="1:5" s="4" customFormat="1" ht="15" customHeight="1" x14ac:dyDescent="0.25">
      <c r="A39" s="9" t="s">
        <v>43</v>
      </c>
      <c r="B39" s="16" t="s">
        <v>44</v>
      </c>
      <c r="C39" s="36">
        <f>SUM(C40:C43)</f>
        <v>4535</v>
      </c>
      <c r="D39" s="25"/>
      <c r="E39" s="25">
        <f t="shared" si="8"/>
        <v>4535</v>
      </c>
    </row>
    <row r="40" spans="1:5" ht="15" customHeight="1" x14ac:dyDescent="0.25">
      <c r="A40" s="10" t="s">
        <v>45</v>
      </c>
      <c r="B40" s="17" t="s">
        <v>46</v>
      </c>
      <c r="C40" s="36">
        <v>50</v>
      </c>
      <c r="D40" s="24"/>
      <c r="E40" s="25">
        <f t="shared" si="8"/>
        <v>50</v>
      </c>
    </row>
    <row r="41" spans="1:5" ht="15" customHeight="1" x14ac:dyDescent="0.25">
      <c r="A41" s="10" t="s">
        <v>47</v>
      </c>
      <c r="B41" s="17" t="s">
        <v>48</v>
      </c>
      <c r="C41" s="36">
        <v>600</v>
      </c>
      <c r="D41" s="24"/>
      <c r="E41" s="25">
        <f t="shared" si="8"/>
        <v>600</v>
      </c>
    </row>
    <row r="42" spans="1:5" ht="15" customHeight="1" x14ac:dyDescent="0.25">
      <c r="A42" s="10" t="s">
        <v>49</v>
      </c>
      <c r="B42" s="17" t="s">
        <v>50</v>
      </c>
      <c r="C42" s="36">
        <v>3850</v>
      </c>
      <c r="D42" s="24"/>
      <c r="E42" s="25">
        <f t="shared" si="8"/>
        <v>3850</v>
      </c>
    </row>
    <row r="43" spans="1:5" ht="15" customHeight="1" x14ac:dyDescent="0.25">
      <c r="A43" s="10" t="s">
        <v>51</v>
      </c>
      <c r="B43" s="17" t="s">
        <v>52</v>
      </c>
      <c r="C43" s="36">
        <v>35</v>
      </c>
      <c r="D43" s="24"/>
      <c r="E43" s="25">
        <f t="shared" si="8"/>
        <v>35</v>
      </c>
    </row>
    <row r="44" spans="1:5" ht="15" customHeight="1" x14ac:dyDescent="0.25">
      <c r="A44" s="9" t="s">
        <v>53</v>
      </c>
      <c r="B44" s="16" t="s">
        <v>54</v>
      </c>
      <c r="C44" s="36">
        <f>C45</f>
        <v>3840</v>
      </c>
      <c r="D44" s="37">
        <f t="shared" ref="D44:E44" si="9">D45</f>
        <v>0</v>
      </c>
      <c r="E44" s="37">
        <f t="shared" si="9"/>
        <v>3840</v>
      </c>
    </row>
    <row r="45" spans="1:5" ht="15" customHeight="1" x14ac:dyDescent="0.25">
      <c r="A45" s="9" t="s">
        <v>55</v>
      </c>
      <c r="B45" s="16" t="s">
        <v>56</v>
      </c>
      <c r="C45" s="36">
        <f>C46</f>
        <v>3840</v>
      </c>
      <c r="D45" s="24"/>
      <c r="E45" s="25">
        <f>C45+D45</f>
        <v>3840</v>
      </c>
    </row>
    <row r="46" spans="1:5" ht="15" customHeight="1" x14ac:dyDescent="0.25">
      <c r="A46" s="10" t="s">
        <v>57</v>
      </c>
      <c r="B46" s="17" t="s">
        <v>58</v>
      </c>
      <c r="C46" s="36">
        <v>3840</v>
      </c>
      <c r="D46" s="24"/>
      <c r="E46" s="25">
        <f>C46+D46</f>
        <v>3840</v>
      </c>
    </row>
    <row r="47" spans="1:5" s="4" customFormat="1" ht="15" customHeight="1" x14ac:dyDescent="0.25">
      <c r="A47" s="9" t="s">
        <v>59</v>
      </c>
      <c r="B47" s="16" t="s">
        <v>60</v>
      </c>
      <c r="C47" s="36">
        <f>C48</f>
        <v>37517</v>
      </c>
      <c r="D47" s="37">
        <f>D48+D50</f>
        <v>112010</v>
      </c>
      <c r="E47" s="37">
        <f>C47+D47</f>
        <v>149527</v>
      </c>
    </row>
    <row r="48" spans="1:5" s="4" customFormat="1" ht="15" customHeight="1" x14ac:dyDescent="0.25">
      <c r="A48" s="9" t="s">
        <v>61</v>
      </c>
      <c r="B48" s="16" t="s">
        <v>62</v>
      </c>
      <c r="C48" s="36">
        <f>C49+C50</f>
        <v>37517</v>
      </c>
      <c r="D48" s="25"/>
      <c r="E48" s="25">
        <f>C48+D48</f>
        <v>37517</v>
      </c>
    </row>
    <row r="49" spans="1:6" ht="48" customHeight="1" x14ac:dyDescent="0.25">
      <c r="A49" s="10" t="s">
        <v>63</v>
      </c>
      <c r="B49" s="12" t="s">
        <v>64</v>
      </c>
      <c r="C49" s="36">
        <v>64</v>
      </c>
      <c r="D49" s="24"/>
      <c r="E49" s="25">
        <f t="shared" ref="E49" si="10">C49+D49</f>
        <v>64</v>
      </c>
    </row>
    <row r="50" spans="1:6" ht="23.25" customHeight="1" x14ac:dyDescent="0.25">
      <c r="A50" s="10" t="s">
        <v>65</v>
      </c>
      <c r="B50" s="12" t="s">
        <v>66</v>
      </c>
      <c r="C50" s="36">
        <v>37453</v>
      </c>
      <c r="D50" s="24">
        <f>50000+62010</f>
        <v>112010</v>
      </c>
      <c r="E50" s="25">
        <f>C50+D50</f>
        <v>149463</v>
      </c>
    </row>
    <row r="51" spans="1:6" s="4" customFormat="1" ht="35.25" customHeight="1" x14ac:dyDescent="0.25">
      <c r="A51" s="9" t="s">
        <v>67</v>
      </c>
      <c r="B51" s="16" t="s">
        <v>68</v>
      </c>
      <c r="C51" s="36">
        <f>C52+C53+C56+C57</f>
        <v>588576</v>
      </c>
      <c r="D51" s="37">
        <f t="shared" ref="D51:E51" si="11">D52+D53+D56+D57</f>
        <v>-50000</v>
      </c>
      <c r="E51" s="37">
        <f t="shared" si="11"/>
        <v>538576</v>
      </c>
    </row>
    <row r="52" spans="1:6" ht="15" customHeight="1" x14ac:dyDescent="0.25">
      <c r="A52" s="9" t="s">
        <v>69</v>
      </c>
      <c r="B52" s="16" t="s">
        <v>70</v>
      </c>
      <c r="C52" s="36">
        <v>24382</v>
      </c>
      <c r="D52" s="24"/>
      <c r="E52" s="25">
        <f>C52+D52</f>
        <v>24382</v>
      </c>
    </row>
    <row r="53" spans="1:6" ht="15" customHeight="1" x14ac:dyDescent="0.25">
      <c r="A53" s="9" t="s">
        <v>71</v>
      </c>
      <c r="B53" s="16" t="s">
        <v>72</v>
      </c>
      <c r="C53" s="36">
        <f>C54+C55</f>
        <v>552904</v>
      </c>
      <c r="D53" s="24">
        <f>D55</f>
        <v>-50000</v>
      </c>
      <c r="E53" s="25">
        <f t="shared" ref="E53:E57" si="12">C53+D53</f>
        <v>502904</v>
      </c>
    </row>
    <row r="54" spans="1:6" ht="15" customHeight="1" x14ac:dyDescent="0.25">
      <c r="A54" s="10" t="s">
        <v>73</v>
      </c>
      <c r="B54" s="12" t="s">
        <v>74</v>
      </c>
      <c r="C54" s="36">
        <v>502904</v>
      </c>
      <c r="D54" s="24"/>
      <c r="E54" s="25">
        <f t="shared" si="12"/>
        <v>502904</v>
      </c>
    </row>
    <row r="55" spans="1:6" ht="15" customHeight="1" x14ac:dyDescent="0.25">
      <c r="A55" s="10" t="s">
        <v>75</v>
      </c>
      <c r="B55" s="12" t="s">
        <v>76</v>
      </c>
      <c r="C55" s="36">
        <v>50000</v>
      </c>
      <c r="D55" s="24">
        <v>-50000</v>
      </c>
      <c r="E55" s="25">
        <f t="shared" si="12"/>
        <v>0</v>
      </c>
    </row>
    <row r="56" spans="1:6" s="4" customFormat="1" ht="15" customHeight="1" x14ac:dyDescent="0.25">
      <c r="A56" s="9" t="s">
        <v>77</v>
      </c>
      <c r="B56" s="16" t="s">
        <v>78</v>
      </c>
      <c r="C56" s="36">
        <v>1578</v>
      </c>
      <c r="D56" s="25"/>
      <c r="E56" s="25">
        <f>C56+D56</f>
        <v>1578</v>
      </c>
    </row>
    <row r="57" spans="1:6" s="4" customFormat="1" ht="29.25" customHeight="1" x14ac:dyDescent="0.25">
      <c r="A57" s="9" t="s">
        <v>79</v>
      </c>
      <c r="B57" s="16" t="s">
        <v>80</v>
      </c>
      <c r="C57" s="36">
        <v>9712</v>
      </c>
      <c r="D57" s="25"/>
      <c r="E57" s="25">
        <f t="shared" si="12"/>
        <v>9712</v>
      </c>
    </row>
    <row r="58" spans="1:6" s="4" customFormat="1" ht="38.25" customHeight="1" x14ac:dyDescent="0.25">
      <c r="A58" s="9" t="s">
        <v>81</v>
      </c>
      <c r="B58" s="16" t="s">
        <v>82</v>
      </c>
      <c r="C58" s="36">
        <f>C59</f>
        <v>199437</v>
      </c>
      <c r="D58" s="37">
        <f t="shared" ref="D58:E58" si="13">D59</f>
        <v>0</v>
      </c>
      <c r="E58" s="37">
        <f t="shared" si="13"/>
        <v>199437</v>
      </c>
    </row>
    <row r="59" spans="1:6" s="4" customFormat="1" ht="48.75" customHeight="1" x14ac:dyDescent="0.25">
      <c r="A59" s="9" t="s">
        <v>83</v>
      </c>
      <c r="B59" s="16" t="s">
        <v>84</v>
      </c>
      <c r="C59" s="36">
        <v>199437</v>
      </c>
      <c r="D59" s="25"/>
      <c r="E59" s="25">
        <f>C59+D59</f>
        <v>199437</v>
      </c>
    </row>
    <row r="60" spans="1:6" ht="15" customHeight="1" x14ac:dyDescent="0.25">
      <c r="A60" s="9" t="s">
        <v>85</v>
      </c>
      <c r="B60" s="16" t="s">
        <v>86</v>
      </c>
      <c r="C60" s="36">
        <f>C61</f>
        <v>17642950</v>
      </c>
      <c r="D60" s="37">
        <f t="shared" ref="D60:E60" si="14">D61</f>
        <v>666352</v>
      </c>
      <c r="E60" s="37">
        <f t="shared" si="14"/>
        <v>18309302</v>
      </c>
      <c r="F60" s="22"/>
    </row>
    <row r="61" spans="1:6" ht="20.25" customHeight="1" x14ac:dyDescent="0.25">
      <c r="A61" s="9" t="s">
        <v>87</v>
      </c>
      <c r="B61" s="16" t="s">
        <v>88</v>
      </c>
      <c r="C61" s="36">
        <f>C62+C75+C76</f>
        <v>17642950</v>
      </c>
      <c r="D61" s="37">
        <f t="shared" ref="D61:E61" si="15">D62+D75+D76</f>
        <v>666352</v>
      </c>
      <c r="E61" s="37">
        <f t="shared" si="15"/>
        <v>18309302</v>
      </c>
    </row>
    <row r="62" spans="1:6" s="5" customFormat="1" ht="14.25" customHeight="1" x14ac:dyDescent="0.25">
      <c r="A62" s="13" t="s">
        <v>89</v>
      </c>
      <c r="B62" s="18" t="s">
        <v>90</v>
      </c>
      <c r="C62" s="38">
        <f>SUM(C63:C74)</f>
        <v>7494809</v>
      </c>
      <c r="D62" s="39">
        <f t="shared" ref="D62:E62" si="16">SUM(D63:D74)</f>
        <v>117826</v>
      </c>
      <c r="E62" s="39">
        <f t="shared" si="16"/>
        <v>7612635</v>
      </c>
      <c r="F62" s="23"/>
    </row>
    <row r="63" spans="1:6" ht="36" customHeight="1" x14ac:dyDescent="0.25">
      <c r="A63" s="20" t="s">
        <v>91</v>
      </c>
      <c r="B63" s="17" t="s">
        <v>90</v>
      </c>
      <c r="C63" s="36">
        <v>3356202</v>
      </c>
      <c r="D63" s="24">
        <v>0</v>
      </c>
      <c r="E63" s="25">
        <f>C63+D63</f>
        <v>3356202</v>
      </c>
    </row>
    <row r="64" spans="1:6" ht="48.75" customHeight="1" x14ac:dyDescent="0.25">
      <c r="A64" s="20" t="s">
        <v>92</v>
      </c>
      <c r="B64" s="17" t="s">
        <v>90</v>
      </c>
      <c r="C64" s="36">
        <v>132724</v>
      </c>
      <c r="D64" s="24">
        <v>0</v>
      </c>
      <c r="E64" s="25">
        <f t="shared" ref="E64:E65" si="17">C64+D64</f>
        <v>132724</v>
      </c>
    </row>
    <row r="65" spans="1:6" ht="38.25" customHeight="1" x14ac:dyDescent="0.25">
      <c r="A65" s="20" t="s">
        <v>93</v>
      </c>
      <c r="B65" s="17" t="s">
        <v>90</v>
      </c>
      <c r="C65" s="36">
        <v>166120</v>
      </c>
      <c r="D65" s="24">
        <v>0</v>
      </c>
      <c r="E65" s="25">
        <f t="shared" si="17"/>
        <v>166120</v>
      </c>
    </row>
    <row r="66" spans="1:6" ht="47.25" customHeight="1" x14ac:dyDescent="0.25">
      <c r="A66" s="20" t="s">
        <v>94</v>
      </c>
      <c r="B66" s="17" t="s">
        <v>90</v>
      </c>
      <c r="C66" s="36">
        <v>426447</v>
      </c>
      <c r="D66" s="24">
        <v>0</v>
      </c>
      <c r="E66" s="25">
        <f>C66+D66</f>
        <v>426447</v>
      </c>
    </row>
    <row r="67" spans="1:6" ht="15.75" x14ac:dyDescent="0.25">
      <c r="A67" s="20" t="s">
        <v>95</v>
      </c>
      <c r="B67" s="17" t="s">
        <v>90</v>
      </c>
      <c r="C67" s="36">
        <v>25118</v>
      </c>
      <c r="D67" s="24"/>
      <c r="E67" s="25">
        <f>C67+D67</f>
        <v>25118</v>
      </c>
    </row>
    <row r="68" spans="1:6" ht="15" customHeight="1" x14ac:dyDescent="0.25">
      <c r="A68" s="20" t="s">
        <v>96</v>
      </c>
      <c r="B68" s="17" t="s">
        <v>90</v>
      </c>
      <c r="C68" s="36">
        <v>865593</v>
      </c>
      <c r="D68" s="24"/>
      <c r="E68" s="25">
        <f t="shared" ref="E68:E69" si="18">C68+D68</f>
        <v>865593</v>
      </c>
    </row>
    <row r="69" spans="1:6" ht="30" customHeight="1" x14ac:dyDescent="0.25">
      <c r="A69" s="20" t="s">
        <v>162</v>
      </c>
      <c r="B69" s="17" t="s">
        <v>90</v>
      </c>
      <c r="C69" s="36">
        <v>669001</v>
      </c>
      <c r="D69" s="24">
        <v>0</v>
      </c>
      <c r="E69" s="25">
        <f t="shared" si="18"/>
        <v>669001</v>
      </c>
    </row>
    <row r="70" spans="1:6" ht="24" customHeight="1" x14ac:dyDescent="0.25">
      <c r="A70" s="20" t="s">
        <v>97</v>
      </c>
      <c r="B70" s="17" t="s">
        <v>90</v>
      </c>
      <c r="C70" s="36">
        <v>71985</v>
      </c>
      <c r="D70" s="24"/>
      <c r="E70" s="25">
        <f>C70+D70</f>
        <v>71985</v>
      </c>
    </row>
    <row r="71" spans="1:6" ht="25.5" customHeight="1" x14ac:dyDescent="0.25">
      <c r="A71" s="20" t="s">
        <v>98</v>
      </c>
      <c r="B71" s="17" t="s">
        <v>90</v>
      </c>
      <c r="C71" s="36">
        <v>50864</v>
      </c>
      <c r="D71" s="24"/>
      <c r="E71" s="25">
        <f>C71+D71</f>
        <v>50864</v>
      </c>
    </row>
    <row r="72" spans="1:6" ht="36.75" customHeight="1" x14ac:dyDescent="0.25">
      <c r="A72" s="20" t="s">
        <v>99</v>
      </c>
      <c r="B72" s="17" t="s">
        <v>90</v>
      </c>
      <c r="C72" s="36">
        <v>28086</v>
      </c>
      <c r="D72" s="24"/>
      <c r="E72" s="25">
        <f t="shared" ref="E72:E73" si="19">C72+D72</f>
        <v>28086</v>
      </c>
    </row>
    <row r="73" spans="1:6" ht="27" customHeight="1" x14ac:dyDescent="0.25">
      <c r="A73" s="20" t="s">
        <v>100</v>
      </c>
      <c r="B73" s="17" t="s">
        <v>90</v>
      </c>
      <c r="C73" s="36">
        <v>30360</v>
      </c>
      <c r="D73" s="24"/>
      <c r="E73" s="25">
        <f t="shared" si="19"/>
        <v>30360</v>
      </c>
    </row>
    <row r="74" spans="1:6" ht="24.75" customHeight="1" x14ac:dyDescent="0.25">
      <c r="A74" s="10" t="s">
        <v>101</v>
      </c>
      <c r="B74" s="17" t="s">
        <v>90</v>
      </c>
      <c r="C74" s="36">
        <v>1672309</v>
      </c>
      <c r="D74" s="24">
        <f>25343+8000+12868+7200+2146+13635+19696+10000+5000+6502+7436</f>
        <v>117826</v>
      </c>
      <c r="E74" s="25">
        <f>C74+D74</f>
        <v>1790135</v>
      </c>
    </row>
    <row r="75" spans="1:6" ht="54" customHeight="1" x14ac:dyDescent="0.25">
      <c r="A75" s="10" t="s">
        <v>102</v>
      </c>
      <c r="B75" s="17" t="s">
        <v>103</v>
      </c>
      <c r="C75" s="36">
        <v>3144448</v>
      </c>
      <c r="D75" s="24">
        <f>157000+40328+351198</f>
        <v>548526</v>
      </c>
      <c r="E75" s="25">
        <f>C75+D75</f>
        <v>3692974</v>
      </c>
    </row>
    <row r="76" spans="1:6" ht="35.25" customHeight="1" x14ac:dyDescent="0.25">
      <c r="A76" s="10" t="s">
        <v>104</v>
      </c>
      <c r="B76" s="17" t="s">
        <v>105</v>
      </c>
      <c r="C76" s="36">
        <v>7003693</v>
      </c>
      <c r="D76" s="24"/>
      <c r="E76" s="25">
        <f>C76+D76</f>
        <v>7003693</v>
      </c>
    </row>
    <row r="77" spans="1:6" ht="15" customHeight="1" x14ac:dyDescent="0.25">
      <c r="A77" s="9" t="s">
        <v>106</v>
      </c>
      <c r="B77" s="16" t="s">
        <v>107</v>
      </c>
      <c r="C77" s="36">
        <f>C78</f>
        <v>779637</v>
      </c>
      <c r="D77" s="37">
        <f t="shared" ref="D77:E77" si="20">D78</f>
        <v>0</v>
      </c>
      <c r="E77" s="37">
        <f t="shared" si="20"/>
        <v>779637</v>
      </c>
      <c r="F77" s="22">
        <f>E77-779637</f>
        <v>0</v>
      </c>
    </row>
    <row r="78" spans="1:6" ht="15" customHeight="1" x14ac:dyDescent="0.25">
      <c r="A78" s="9" t="s">
        <v>108</v>
      </c>
      <c r="B78" s="16" t="s">
        <v>109</v>
      </c>
      <c r="C78" s="36">
        <f>C79+C80+C81</f>
        <v>779637</v>
      </c>
      <c r="D78" s="37">
        <f t="shared" ref="D78:E78" si="21">D79+D80+D81</f>
        <v>0</v>
      </c>
      <c r="E78" s="37">
        <f t="shared" si="21"/>
        <v>779637</v>
      </c>
    </row>
    <row r="79" spans="1:6" ht="15" customHeight="1" x14ac:dyDescent="0.25">
      <c r="A79" s="10" t="s">
        <v>110</v>
      </c>
      <c r="B79" s="17" t="s">
        <v>111</v>
      </c>
      <c r="C79" s="36" t="s">
        <v>155</v>
      </c>
      <c r="D79" s="24"/>
      <c r="E79" s="25">
        <f>C79+D79</f>
        <v>428850</v>
      </c>
    </row>
    <row r="80" spans="1:6" ht="15" customHeight="1" x14ac:dyDescent="0.25">
      <c r="A80" s="10" t="s">
        <v>112</v>
      </c>
      <c r="B80" s="17" t="s">
        <v>111</v>
      </c>
      <c r="C80" s="36">
        <v>145200</v>
      </c>
      <c r="D80" s="24"/>
      <c r="E80" s="25">
        <f t="shared" ref="E80:E81" si="22">C80+D80</f>
        <v>145200</v>
      </c>
    </row>
    <row r="81" spans="1:5" ht="15" customHeight="1" x14ac:dyDescent="0.25">
      <c r="A81" s="10" t="s">
        <v>113</v>
      </c>
      <c r="B81" s="17" t="s">
        <v>111</v>
      </c>
      <c r="C81" s="36" t="s">
        <v>154</v>
      </c>
      <c r="D81" s="24"/>
      <c r="E81" s="25">
        <f t="shared" si="22"/>
        <v>205587</v>
      </c>
    </row>
    <row r="82" spans="1:5" s="4" customFormat="1" ht="15" customHeight="1" x14ac:dyDescent="0.25">
      <c r="A82" s="9" t="s">
        <v>114</v>
      </c>
      <c r="B82" s="16" t="s">
        <v>115</v>
      </c>
      <c r="C82" s="36">
        <f>C83+C85+C100</f>
        <v>3381948</v>
      </c>
      <c r="D82" s="37">
        <f t="shared" ref="D82:E82" si="23">D83+D85+D100</f>
        <v>10435</v>
      </c>
      <c r="E82" s="37">
        <f t="shared" si="23"/>
        <v>3392383</v>
      </c>
    </row>
    <row r="83" spans="1:5" ht="21" customHeight="1" x14ac:dyDescent="0.25">
      <c r="A83" s="9" t="s">
        <v>116</v>
      </c>
      <c r="B83" s="16" t="s">
        <v>117</v>
      </c>
      <c r="C83" s="36">
        <f>C84</f>
        <v>26454</v>
      </c>
      <c r="D83" s="37">
        <f t="shared" ref="D83:E83" si="24">D84</f>
        <v>0</v>
      </c>
      <c r="E83" s="37">
        <f t="shared" si="24"/>
        <v>26454</v>
      </c>
    </row>
    <row r="84" spans="1:5" ht="53.25" customHeight="1" x14ac:dyDescent="0.25">
      <c r="A84" s="10" t="s">
        <v>151</v>
      </c>
      <c r="B84" s="17" t="s">
        <v>118</v>
      </c>
      <c r="C84" s="36">
        <v>26454</v>
      </c>
      <c r="D84" s="24"/>
      <c r="E84" s="25">
        <f>C84+D84</f>
        <v>26454</v>
      </c>
    </row>
    <row r="85" spans="1:5" s="4" customFormat="1" ht="37.5" customHeight="1" x14ac:dyDescent="0.25">
      <c r="A85" s="9" t="s">
        <v>119</v>
      </c>
      <c r="B85" s="16" t="s">
        <v>120</v>
      </c>
      <c r="C85" s="36">
        <f>C86+C87+C88+C93</f>
        <v>3305520</v>
      </c>
      <c r="D85" s="37">
        <f t="shared" ref="D85:E85" si="25">D86+D87+D88+D93</f>
        <v>10435</v>
      </c>
      <c r="E85" s="37">
        <f t="shared" si="25"/>
        <v>3315955</v>
      </c>
    </row>
    <row r="86" spans="1:5" ht="15" customHeight="1" x14ac:dyDescent="0.25">
      <c r="A86" s="10" t="s">
        <v>121</v>
      </c>
      <c r="B86" s="12" t="s">
        <v>122</v>
      </c>
      <c r="C86" s="36">
        <v>171643</v>
      </c>
      <c r="D86" s="24"/>
      <c r="E86" s="25">
        <f>C86+D86</f>
        <v>171643</v>
      </c>
    </row>
    <row r="87" spans="1:5" ht="15" customHeight="1" x14ac:dyDescent="0.25">
      <c r="A87" s="10" t="s">
        <v>123</v>
      </c>
      <c r="B87" s="12" t="s">
        <v>124</v>
      </c>
      <c r="C87" s="36">
        <v>735</v>
      </c>
      <c r="D87" s="24"/>
      <c r="E87" s="25">
        <f>C87+D87</f>
        <v>735</v>
      </c>
    </row>
    <row r="88" spans="1:5" s="5" customFormat="1" ht="15" customHeight="1" x14ac:dyDescent="0.25">
      <c r="A88" s="13" t="s">
        <v>125</v>
      </c>
      <c r="B88" s="14" t="s">
        <v>126</v>
      </c>
      <c r="C88" s="36">
        <f>C89+C90+C92+C91</f>
        <v>346338</v>
      </c>
      <c r="D88" s="37">
        <f t="shared" ref="D88:E88" si="26">D89+D90+D92+D91</f>
        <v>0</v>
      </c>
      <c r="E88" s="37">
        <f t="shared" si="26"/>
        <v>346338</v>
      </c>
    </row>
    <row r="89" spans="1:5" ht="15" customHeight="1" x14ac:dyDescent="0.25">
      <c r="A89" s="10" t="s">
        <v>127</v>
      </c>
      <c r="B89" s="12" t="s">
        <v>163</v>
      </c>
      <c r="C89" s="36">
        <v>102953</v>
      </c>
      <c r="D89" s="24">
        <v>0</v>
      </c>
      <c r="E89" s="25">
        <f>C89+D89</f>
        <v>102953</v>
      </c>
    </row>
    <row r="90" spans="1:5" ht="15" customHeight="1" x14ac:dyDescent="0.25">
      <c r="A90" s="10" t="s">
        <v>128</v>
      </c>
      <c r="B90" s="12" t="s">
        <v>164</v>
      </c>
      <c r="C90" s="36">
        <v>4909</v>
      </c>
      <c r="D90" s="24"/>
      <c r="E90" s="25">
        <f t="shared" ref="E90:E92" si="27">C90+D90</f>
        <v>4909</v>
      </c>
    </row>
    <row r="91" spans="1:5" ht="15" customHeight="1" x14ac:dyDescent="0.25">
      <c r="A91" s="10" t="s">
        <v>129</v>
      </c>
      <c r="B91" s="12" t="s">
        <v>165</v>
      </c>
      <c r="C91" s="36">
        <v>209042</v>
      </c>
      <c r="D91" s="24"/>
      <c r="E91" s="25">
        <f t="shared" si="27"/>
        <v>209042</v>
      </c>
    </row>
    <row r="92" spans="1:5" ht="15" customHeight="1" x14ac:dyDescent="0.25">
      <c r="A92" s="10" t="s">
        <v>130</v>
      </c>
      <c r="B92" s="12" t="s">
        <v>166</v>
      </c>
      <c r="C92" s="36">
        <v>29434</v>
      </c>
      <c r="D92" s="24"/>
      <c r="E92" s="25">
        <f t="shared" si="27"/>
        <v>29434</v>
      </c>
    </row>
    <row r="93" spans="1:5" s="5" customFormat="1" ht="15" customHeight="1" x14ac:dyDescent="0.25">
      <c r="A93" s="13" t="s">
        <v>131</v>
      </c>
      <c r="B93" s="14" t="s">
        <v>132</v>
      </c>
      <c r="C93" s="36">
        <f>SUM(C94:C99)</f>
        <v>2786804</v>
      </c>
      <c r="D93" s="37">
        <f t="shared" ref="D93:E93" si="28">SUM(D94:D99)</f>
        <v>10435</v>
      </c>
      <c r="E93" s="37">
        <f t="shared" si="28"/>
        <v>2797239</v>
      </c>
    </row>
    <row r="94" spans="1:5" s="6" customFormat="1" ht="15" customHeight="1" x14ac:dyDescent="0.25">
      <c r="A94" s="10" t="s">
        <v>133</v>
      </c>
      <c r="B94" s="11" t="s">
        <v>134</v>
      </c>
      <c r="C94" s="36">
        <v>925460</v>
      </c>
      <c r="D94" s="26"/>
      <c r="E94" s="27">
        <f>C94+D94</f>
        <v>925460</v>
      </c>
    </row>
    <row r="95" spans="1:5" s="6" customFormat="1" ht="15" customHeight="1" x14ac:dyDescent="0.25">
      <c r="A95" s="10" t="s">
        <v>135</v>
      </c>
      <c r="B95" s="11" t="s">
        <v>136</v>
      </c>
      <c r="C95" s="36">
        <v>470</v>
      </c>
      <c r="D95" s="26"/>
      <c r="E95" s="27">
        <f t="shared" ref="E95:E99" si="29">C95+D95</f>
        <v>470</v>
      </c>
    </row>
    <row r="96" spans="1:5" s="6" customFormat="1" ht="15" customHeight="1" x14ac:dyDescent="0.25">
      <c r="A96" s="10" t="s">
        <v>137</v>
      </c>
      <c r="B96" s="11" t="s">
        <v>138</v>
      </c>
      <c r="C96" s="36">
        <v>47546</v>
      </c>
      <c r="D96" s="26"/>
      <c r="E96" s="27">
        <f t="shared" si="29"/>
        <v>47546</v>
      </c>
    </row>
    <row r="97" spans="1:5" s="6" customFormat="1" ht="15" customHeight="1" x14ac:dyDescent="0.25">
      <c r="A97" s="10" t="s">
        <v>139</v>
      </c>
      <c r="B97" s="11" t="s">
        <v>140</v>
      </c>
      <c r="C97" s="36">
        <v>1573927</v>
      </c>
      <c r="D97" s="27">
        <v>10435</v>
      </c>
      <c r="E97" s="27">
        <f t="shared" si="29"/>
        <v>1584362</v>
      </c>
    </row>
    <row r="98" spans="1:5" s="6" customFormat="1" ht="15" customHeight="1" x14ac:dyDescent="0.25">
      <c r="A98" s="10" t="s">
        <v>141</v>
      </c>
      <c r="B98" s="11" t="s">
        <v>142</v>
      </c>
      <c r="C98" s="36">
        <v>3790</v>
      </c>
      <c r="D98" s="26"/>
      <c r="E98" s="27">
        <f t="shared" si="29"/>
        <v>3790</v>
      </c>
    </row>
    <row r="99" spans="1:5" s="6" customFormat="1" ht="15" customHeight="1" x14ac:dyDescent="0.25">
      <c r="A99" s="10" t="s">
        <v>143</v>
      </c>
      <c r="B99" s="11" t="s">
        <v>144</v>
      </c>
      <c r="C99" s="36">
        <v>235611</v>
      </c>
      <c r="D99" s="26"/>
      <c r="E99" s="27">
        <f t="shared" si="29"/>
        <v>235611</v>
      </c>
    </row>
    <row r="100" spans="1:5" s="4" customFormat="1" ht="27.75" customHeight="1" x14ac:dyDescent="0.25">
      <c r="A100" s="9" t="s">
        <v>145</v>
      </c>
      <c r="B100" s="16" t="s">
        <v>146</v>
      </c>
      <c r="C100" s="36">
        <f>C101</f>
        <v>49974</v>
      </c>
      <c r="D100" s="37">
        <f t="shared" ref="D100:E100" si="30">D101</f>
        <v>0</v>
      </c>
      <c r="E100" s="37">
        <f t="shared" si="30"/>
        <v>49974</v>
      </c>
    </row>
    <row r="101" spans="1:5" ht="15" customHeight="1" x14ac:dyDescent="0.25">
      <c r="A101" s="10" t="s">
        <v>147</v>
      </c>
      <c r="B101" s="17" t="s">
        <v>148</v>
      </c>
      <c r="C101" s="36">
        <v>49974</v>
      </c>
      <c r="D101" s="24"/>
      <c r="E101" s="24">
        <f>C101+D101</f>
        <v>49974</v>
      </c>
    </row>
    <row r="102" spans="1:5" ht="15" customHeight="1" x14ac:dyDescent="0.25"/>
  </sheetData>
  <mergeCells count="2">
    <mergeCell ref="A1:B1"/>
    <mergeCell ref="A16:C16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Iluta Mezule</cp:lastModifiedBy>
  <cp:lastPrinted>2021-12-26T19:05:15Z</cp:lastPrinted>
  <dcterms:created xsi:type="dcterms:W3CDTF">2021-07-28T13:34:03Z</dcterms:created>
  <dcterms:modified xsi:type="dcterms:W3CDTF">2021-12-28T12:44:33Z</dcterms:modified>
  <cp:category/>
</cp:coreProperties>
</file>